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financials" sheetId="1" state="visible" r:id="rId1"/>
    <sheet xmlns:r="http://schemas.openxmlformats.org/officeDocument/2006/relationships" name="balance-sheet" sheetId="2" state="visible" r:id="rId2"/>
    <sheet xmlns:r="http://schemas.openxmlformats.org/officeDocument/2006/relationships" name="cash-flow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47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Sequence</t>
        </is>
      </c>
      <c r="C1" s="1" t="inlineStr">
        <is>
          <t>Breakdown</t>
        </is>
      </c>
      <c r="D1" s="1" t="inlineStr">
        <is>
          <t>TTM</t>
        </is>
      </c>
      <c r="E1" s="1" t="inlineStr">
        <is>
          <t>12/30/2021</t>
        </is>
      </c>
      <c r="F1" s="1" t="inlineStr">
        <is>
          <t>12/30/2020</t>
        </is>
      </c>
      <c r="G1" s="1" t="inlineStr">
        <is>
          <t>12/30/2019</t>
        </is>
      </c>
      <c r="H1" s="1" t="inlineStr">
        <is>
          <t>12/30/2018</t>
        </is>
      </c>
    </row>
    <row r="2">
      <c r="A2" s="1" t="n">
        <v>0</v>
      </c>
      <c r="B2" t="inlineStr">
        <is>
          <t>1.</t>
        </is>
      </c>
      <c r="C2" t="inlineStr">
        <is>
          <t>Total Revenue</t>
        </is>
      </c>
      <c r="D2" t="inlineStr">
        <is>
          <t>656,426</t>
        </is>
      </c>
      <c r="E2" t="inlineStr">
        <is>
          <t>656,426</t>
        </is>
      </c>
      <c r="F2" t="inlineStr">
        <is>
          <t>431,059</t>
        </is>
      </c>
      <c r="G2" t="inlineStr">
        <is>
          <t>287,022</t>
        </is>
      </c>
      <c r="H2" t="inlineStr">
        <is>
          <t>192,674</t>
        </is>
      </c>
    </row>
    <row r="3">
      <c r="A3" s="1" t="n">
        <v>1</v>
      </c>
      <c r="B3" t="inlineStr">
        <is>
          <t>1.1.</t>
        </is>
      </c>
      <c r="C3" t="inlineStr">
        <is>
          <t xml:space="preserve">  Operating Revenue</t>
        </is>
      </c>
      <c r="D3" t="inlineStr">
        <is>
          <t>656,426</t>
        </is>
      </c>
      <c r="E3" t="inlineStr">
        <is>
          <t>656,426</t>
        </is>
      </c>
      <c r="F3" t="inlineStr">
        <is>
          <t>431,059</t>
        </is>
      </c>
      <c r="G3" t="inlineStr">
        <is>
          <t>287,022</t>
        </is>
      </c>
      <c r="H3" t="inlineStr">
        <is>
          <t>192,674</t>
        </is>
      </c>
    </row>
    <row r="4">
      <c r="A4" s="1" t="n">
        <v>2</v>
      </c>
      <c r="B4" t="inlineStr">
        <is>
          <t>2.</t>
        </is>
      </c>
      <c r="C4" t="inlineStr">
        <is>
          <t>Cost of Revenue</t>
        </is>
      </c>
      <c r="D4" t="inlineStr">
        <is>
          <t>147,134</t>
        </is>
      </c>
      <c r="E4" t="inlineStr">
        <is>
          <t>147,134</t>
        </is>
      </c>
      <c r="F4" t="inlineStr">
        <is>
          <t>101,055</t>
        </is>
      </c>
      <c r="G4" t="inlineStr">
        <is>
          <t>63,423</t>
        </is>
      </c>
      <c r="H4" t="inlineStr">
        <is>
          <t>43,537</t>
        </is>
      </c>
    </row>
    <row r="5">
      <c r="A5" s="1" t="n">
        <v>3</v>
      </c>
      <c r="B5" t="inlineStr">
        <is>
          <t>3.</t>
        </is>
      </c>
      <c r="C5" t="inlineStr">
        <is>
          <t>Gross Profit</t>
        </is>
      </c>
      <c r="D5" t="inlineStr">
        <is>
          <t>509,292</t>
        </is>
      </c>
      <c r="E5" t="inlineStr">
        <is>
          <t>509,292</t>
        </is>
      </c>
      <c r="F5" t="inlineStr">
        <is>
          <t>330,004</t>
        </is>
      </c>
      <c r="G5" t="inlineStr">
        <is>
          <t>223,599</t>
        </is>
      </c>
      <c r="H5" t="inlineStr">
        <is>
          <t>149,137</t>
        </is>
      </c>
    </row>
    <row r="6">
      <c r="A6" s="1" t="n">
        <v>4</v>
      </c>
      <c r="B6" t="inlineStr">
        <is>
          <t>4.</t>
        </is>
      </c>
      <c r="C6" t="inlineStr">
        <is>
          <t>Operating Expense</t>
        </is>
      </c>
      <c r="D6" t="inlineStr">
        <is>
          <t>636,976</t>
        </is>
      </c>
      <c r="E6" t="inlineStr">
        <is>
          <t>636,976</t>
        </is>
      </c>
      <c r="F6" t="inlineStr">
        <is>
          <t>436,772</t>
        </is>
      </c>
      <c r="G6" t="inlineStr">
        <is>
          <t>331,545</t>
        </is>
      </c>
      <c r="H6" t="inlineStr">
        <is>
          <t>234,036</t>
        </is>
      </c>
    </row>
    <row r="7">
      <c r="A7" s="1" t="n">
        <v>5</v>
      </c>
      <c r="B7" t="inlineStr">
        <is>
          <t>4.1.</t>
        </is>
      </c>
      <c r="C7">
        <f>&gt;Selling General and Administrative</f>
        <v/>
      </c>
      <c r="D7" t="inlineStr">
        <is>
          <t>447,568</t>
        </is>
      </c>
      <c r="E7" t="inlineStr">
        <is>
          <t>447,568</t>
        </is>
      </c>
      <c r="F7" t="inlineStr">
        <is>
          <t>309,628</t>
        </is>
      </c>
      <c r="G7" t="inlineStr">
        <is>
          <t>240,876</t>
        </is>
      </c>
      <c r="H7" t="inlineStr">
        <is>
          <t>179,573</t>
        </is>
      </c>
    </row>
    <row r="8">
      <c r="A8" s="1" t="n">
        <v>6</v>
      </c>
      <c r="B8" t="inlineStr">
        <is>
          <t>4.1.1.</t>
        </is>
      </c>
      <c r="C8">
        <f>&gt;=&gt;General &amp; Administrative Expense</f>
        <v/>
      </c>
      <c r="D8" t="inlineStr">
        <is>
          <t>119,503</t>
        </is>
      </c>
      <c r="E8" t="inlineStr">
        <is>
          <t>119,503</t>
        </is>
      </c>
      <c r="F8" t="inlineStr">
        <is>
          <t>91,753</t>
        </is>
      </c>
      <c r="G8" t="inlineStr">
        <is>
          <t>81,578</t>
        </is>
      </c>
      <c r="H8" t="inlineStr">
        <is>
          <t>85,179</t>
        </is>
      </c>
    </row>
    <row r="9">
      <c r="A9" s="1" t="n">
        <v>7</v>
      </c>
      <c r="B9" t="inlineStr">
        <is>
          <t>4.1.1.1.</t>
        </is>
      </c>
      <c r="C9">
        <f>&gt;=&gt;  Other G and A</f>
        <v/>
      </c>
      <c r="D9" t="inlineStr">
        <is>
          <t>119,503</t>
        </is>
      </c>
      <c r="E9" t="inlineStr">
        <is>
          <t>119,503</t>
        </is>
      </c>
      <c r="F9" t="inlineStr">
        <is>
          <t>91,753</t>
        </is>
      </c>
      <c r="G9" t="inlineStr">
        <is>
          <t>81,578</t>
        </is>
      </c>
      <c r="H9" t="inlineStr">
        <is>
          <t>85,179</t>
        </is>
      </c>
    </row>
    <row r="10">
      <c r="A10" s="1" t="n">
        <v>8</v>
      </c>
      <c r="B10" t="inlineStr">
        <is>
          <t>4.1.2.</t>
        </is>
      </c>
      <c r="C10">
        <f>&gt;  Selling &amp; Marketing Expense</f>
        <v/>
      </c>
      <c r="D10" t="inlineStr">
        <is>
          <t>328,065</t>
        </is>
      </c>
      <c r="E10" t="inlineStr">
        <is>
          <t>328,065</t>
        </is>
      </c>
      <c r="F10" t="inlineStr">
        <is>
          <t>217,875</t>
        </is>
      </c>
      <c r="G10" t="inlineStr">
        <is>
          <t>159,298</t>
        </is>
      </c>
      <c r="H10" t="inlineStr">
        <is>
          <t>94,394</t>
        </is>
      </c>
    </row>
    <row r="11">
      <c r="A11" s="1" t="n">
        <v>9</v>
      </c>
      <c r="B11" t="inlineStr">
        <is>
          <t>4.2.</t>
        </is>
      </c>
      <c r="C11" t="inlineStr">
        <is>
          <t xml:space="preserve">  Research &amp; Development</t>
        </is>
      </c>
      <c r="D11" t="inlineStr">
        <is>
          <t>189,408</t>
        </is>
      </c>
      <c r="E11" t="inlineStr">
        <is>
          <t>189,408</t>
        </is>
      </c>
      <c r="F11" t="inlineStr">
        <is>
          <t>127,144</t>
        </is>
      </c>
      <c r="G11" t="inlineStr">
        <is>
          <t>90,669</t>
        </is>
      </c>
      <c r="H11" t="inlineStr">
        <is>
          <t>54,463</t>
        </is>
      </c>
    </row>
    <row r="12">
      <c r="A12" s="1" t="n">
        <v>10</v>
      </c>
      <c r="B12" t="inlineStr">
        <is>
          <t>5.</t>
        </is>
      </c>
      <c r="C12" t="inlineStr">
        <is>
          <t>Operating Income</t>
        </is>
      </c>
      <c r="D12" t="inlineStr">
        <is>
          <t>-127,684</t>
        </is>
      </c>
      <c r="E12" t="inlineStr">
        <is>
          <t>-127,684</t>
        </is>
      </c>
      <c r="F12" t="inlineStr">
        <is>
          <t>-106,768</t>
        </is>
      </c>
      <c r="G12" t="inlineStr">
        <is>
          <t>-107,946</t>
        </is>
      </c>
      <c r="H12" t="inlineStr">
        <is>
          <t>-84,899</t>
        </is>
      </c>
    </row>
    <row r="13">
      <c r="A13" s="1" t="n">
        <v>11</v>
      </c>
      <c r="B13" t="inlineStr">
        <is>
          <t>6.</t>
        </is>
      </c>
      <c r="C13" t="inlineStr">
        <is>
          <t>Net Non Operating Interest Income Expense</t>
        </is>
      </c>
      <c r="D13" t="inlineStr">
        <is>
          <t>-47,264</t>
        </is>
      </c>
      <c r="E13" t="inlineStr">
        <is>
          <t>-47,264</t>
        </is>
      </c>
      <c r="F13" t="inlineStr">
        <is>
          <t>-18,376</t>
        </is>
      </c>
      <c r="G13" t="inlineStr">
        <is>
          <t>4,675</t>
        </is>
      </c>
      <c r="H13" t="inlineStr">
        <is>
          <t>903</t>
        </is>
      </c>
    </row>
    <row r="14">
      <c r="A14" s="1" t="n">
        <v>12</v>
      </c>
      <c r="B14" t="inlineStr">
        <is>
          <t>6.1.</t>
        </is>
      </c>
      <c r="C14">
        <f>&gt;Interest Income Non Operating</f>
        <v/>
      </c>
      <c r="D14" t="inlineStr">
        <is>
          <t>1,970</t>
        </is>
      </c>
      <c r="E14" t="inlineStr">
        <is>
          <t>1,970</t>
        </is>
      </c>
      <c r="F14" t="inlineStr">
        <is>
          <t>6,588</t>
        </is>
      </c>
      <c r="G14" t="inlineStr">
        <is>
          <t>5,787</t>
        </is>
      </c>
      <c r="H14" t="inlineStr">
        <is>
          <t>1,895</t>
        </is>
      </c>
    </row>
    <row r="15">
      <c r="A15" s="1" t="n">
        <v>13</v>
      </c>
      <c r="B15" t="inlineStr">
        <is>
          <t>6.2.</t>
        </is>
      </c>
      <c r="C15" t="inlineStr">
        <is>
          <t xml:space="preserve">  Interest Expense Non Operating</t>
        </is>
      </c>
      <c r="D15" t="inlineStr">
        <is>
          <t>49,234</t>
        </is>
      </c>
      <c r="E15" t="inlineStr">
        <is>
          <t>49,234</t>
        </is>
      </c>
      <c r="F15" t="inlineStr">
        <is>
          <t>24,964</t>
        </is>
      </c>
      <c r="G15" t="inlineStr">
        <is>
          <t>1,112</t>
        </is>
      </c>
      <c r="H15" t="inlineStr">
        <is>
          <t>992</t>
        </is>
      </c>
    </row>
    <row r="16">
      <c r="A16" s="1" t="n">
        <v>14</v>
      </c>
      <c r="B16" t="inlineStr">
        <is>
          <t>7.</t>
        </is>
      </c>
      <c r="C16" t="inlineStr">
        <is>
          <t>Other Income Expense</t>
        </is>
      </c>
      <c r="D16" t="inlineStr">
        <is>
          <t>-73,028</t>
        </is>
      </c>
      <c r="E16" t="inlineStr">
        <is>
          <t>-73,028</t>
        </is>
      </c>
      <c r="F16" t="inlineStr">
        <is>
          <t>171</t>
        </is>
      </c>
      <c r="G16" t="inlineStr">
        <is>
          <t>-1,442</t>
        </is>
      </c>
      <c r="H16" t="inlineStr">
        <is>
          <t>-2,091</t>
        </is>
      </c>
    </row>
    <row r="17">
      <c r="A17" s="1" t="n">
        <v>15</v>
      </c>
      <c r="B17" t="inlineStr">
        <is>
          <t>7.1.</t>
        </is>
      </c>
      <c r="C17">
        <f>&gt;Special Income Charges</f>
        <v/>
      </c>
      <c r="D17" t="inlineStr">
        <is>
          <t>-72,234</t>
        </is>
      </c>
      <c r="E17" t="inlineStr">
        <is>
          <t>-72,234</t>
        </is>
      </c>
      <c r="F17" t="inlineStr">
        <is>
          <t>-</t>
        </is>
      </c>
      <c r="G17" t="inlineStr">
        <is>
          <t>-</t>
        </is>
      </c>
      <c r="H17" t="inlineStr">
        <is>
          <t>-</t>
        </is>
      </c>
    </row>
    <row r="18">
      <c r="A18" s="1" t="n">
        <v>16</v>
      </c>
      <c r="B18" t="inlineStr">
        <is>
          <t>7.1.1.</t>
        </is>
      </c>
      <c r="C18">
        <f>&gt;  Other Special Charges</f>
        <v/>
      </c>
      <c r="D18" t="inlineStr">
        <is>
          <t>72,234</t>
        </is>
      </c>
      <c r="E18" t="inlineStr">
        <is>
          <t>72,234</t>
        </is>
      </c>
      <c r="F18" t="inlineStr">
        <is>
          <t>-</t>
        </is>
      </c>
      <c r="G18" t="inlineStr">
        <is>
          <t>-</t>
        </is>
      </c>
      <c r="H18" t="inlineStr">
        <is>
          <t>-</t>
        </is>
      </c>
    </row>
    <row r="19">
      <c r="A19" s="1" t="n">
        <v>17</v>
      </c>
      <c r="B19" t="inlineStr">
        <is>
          <t>7.2.</t>
        </is>
      </c>
      <c r="C19" t="inlineStr">
        <is>
          <t xml:space="preserve">  Other Non Operating Income Expenses</t>
        </is>
      </c>
      <c r="D19" t="inlineStr">
        <is>
          <t>-794</t>
        </is>
      </c>
      <c r="E19" t="inlineStr">
        <is>
          <t>-794</t>
        </is>
      </c>
      <c r="F19" t="inlineStr">
        <is>
          <t>171</t>
        </is>
      </c>
      <c r="G19" t="inlineStr">
        <is>
          <t>-1,442</t>
        </is>
      </c>
      <c r="H19" t="inlineStr">
        <is>
          <t>-2,091</t>
        </is>
      </c>
    </row>
    <row r="20">
      <c r="A20" s="1" t="n">
        <v>18</v>
      </c>
      <c r="B20" t="inlineStr">
        <is>
          <t>8.</t>
        </is>
      </c>
      <c r="C20" t="inlineStr">
        <is>
          <t>Pretax Income</t>
        </is>
      </c>
      <c r="D20" t="inlineStr">
        <is>
          <t>-247,976</t>
        </is>
      </c>
      <c r="E20" t="inlineStr">
        <is>
          <t>-247,976</t>
        </is>
      </c>
      <c r="F20" t="inlineStr">
        <is>
          <t>-124,973</t>
        </is>
      </c>
      <c r="G20" t="inlineStr">
        <is>
          <t>-104,713</t>
        </is>
      </c>
      <c r="H20" t="inlineStr">
        <is>
          <t>-86,087</t>
        </is>
      </c>
    </row>
    <row r="21">
      <c r="A21" s="1" t="n">
        <v>19</v>
      </c>
      <c r="B21" t="inlineStr">
        <is>
          <t>9.</t>
        </is>
      </c>
      <c r="C21" t="inlineStr">
        <is>
          <t>Tax Provision</t>
        </is>
      </c>
      <c r="D21" t="inlineStr">
        <is>
          <t>12,333</t>
        </is>
      </c>
      <c r="E21" t="inlineStr">
        <is>
          <t>12,333</t>
        </is>
      </c>
      <c r="F21" t="inlineStr">
        <is>
          <t>-5,603</t>
        </is>
      </c>
      <c r="G21" t="inlineStr">
        <is>
          <t>1,115</t>
        </is>
      </c>
      <c r="H21" t="inlineStr">
        <is>
          <t>1,077</t>
        </is>
      </c>
    </row>
    <row r="22">
      <c r="A22" s="1" t="n">
        <v>20</v>
      </c>
      <c r="B22" t="inlineStr">
        <is>
          <t>10.</t>
        </is>
      </c>
      <c r="C22" t="inlineStr">
        <is>
          <t>Net Income Common Stockholders</t>
        </is>
      </c>
      <c r="D22" t="inlineStr">
        <is>
          <t>-260,309</t>
        </is>
      </c>
      <c r="E22" t="inlineStr">
        <is>
          <t>-260,309</t>
        </is>
      </c>
      <c r="F22" t="inlineStr">
        <is>
          <t>-119,370</t>
        </is>
      </c>
      <c r="G22" t="inlineStr">
        <is>
          <t>-105,828</t>
        </is>
      </c>
      <c r="H22" t="inlineStr">
        <is>
          <t>-87,164</t>
        </is>
      </c>
    </row>
    <row r="23">
      <c r="A23" s="1" t="n">
        <v>21</v>
      </c>
      <c r="B23" t="inlineStr">
        <is>
          <t>10.1.</t>
        </is>
      </c>
      <c r="C23" t="inlineStr">
        <is>
          <t xml:space="preserve">  Net Income</t>
        </is>
      </c>
      <c r="D23" t="inlineStr">
        <is>
          <t>-260,309</t>
        </is>
      </c>
      <c r="E23" t="inlineStr">
        <is>
          <t>-260,309</t>
        </is>
      </c>
      <c r="F23" t="inlineStr">
        <is>
          <t>-119,370</t>
        </is>
      </c>
      <c r="G23" t="inlineStr">
        <is>
          <t>-105,828</t>
        </is>
      </c>
      <c r="H23" t="inlineStr">
        <is>
          <t>-87,164</t>
        </is>
      </c>
    </row>
    <row r="24">
      <c r="A24" s="1" t="n">
        <v>22</v>
      </c>
      <c r="B24" t="inlineStr">
        <is>
          <t>10.1.1.</t>
        </is>
      </c>
      <c r="C24" t="inlineStr">
        <is>
          <t xml:space="preserve">    Net Income Including Non-Controlling Interests</t>
        </is>
      </c>
      <c r="D24" t="inlineStr">
        <is>
          <t>-260,309</t>
        </is>
      </c>
      <c r="E24" t="inlineStr">
        <is>
          <t>-260,309</t>
        </is>
      </c>
      <c r="F24" t="inlineStr">
        <is>
          <t>-119,370</t>
        </is>
      </c>
      <c r="G24" t="inlineStr">
        <is>
          <t>-105,828</t>
        </is>
      </c>
      <c r="H24" t="inlineStr">
        <is>
          <t>-87,164</t>
        </is>
      </c>
    </row>
    <row r="25">
      <c r="A25" s="1" t="n">
        <v>23</v>
      </c>
      <c r="B25" t="inlineStr">
        <is>
          <t>10.1.1.1.</t>
        </is>
      </c>
      <c r="C25" t="inlineStr">
        <is>
          <t xml:space="preserve">      Net Income Continuous Operations</t>
        </is>
      </c>
      <c r="D25" t="inlineStr">
        <is>
          <t>-260,309</t>
        </is>
      </c>
      <c r="E25" t="inlineStr">
        <is>
          <t>-260,309</t>
        </is>
      </c>
      <c r="F25" t="inlineStr">
        <is>
          <t>-119,370</t>
        </is>
      </c>
      <c r="G25" t="inlineStr">
        <is>
          <t>-105,828</t>
        </is>
      </c>
      <c r="H25" t="inlineStr">
        <is>
          <t>-87,164</t>
        </is>
      </c>
    </row>
    <row r="26">
      <c r="A26" s="1" t="n">
        <v>24</v>
      </c>
      <c r="B26" t="inlineStr">
        <is>
          <t>11.</t>
        </is>
      </c>
      <c r="C26" t="inlineStr">
        <is>
          <t>Diluted NI Available to Com Stockholders</t>
        </is>
      </c>
      <c r="D26" t="inlineStr">
        <is>
          <t>-260,309</t>
        </is>
      </c>
      <c r="E26" t="inlineStr">
        <is>
          <t>-260,309</t>
        </is>
      </c>
      <c r="F26" t="inlineStr">
        <is>
          <t>-119,370</t>
        </is>
      </c>
      <c r="G26" t="inlineStr">
        <is>
          <t>-105,828</t>
        </is>
      </c>
      <c r="H26" t="inlineStr">
        <is>
          <t>-87,164</t>
        </is>
      </c>
    </row>
    <row r="27">
      <c r="A27" s="1" t="n">
        <v>25</v>
      </c>
      <c r="B27" t="inlineStr">
        <is>
          <t>12.</t>
        </is>
      </c>
      <c r="C27" t="inlineStr">
        <is>
          <t>Basic EPS</t>
        </is>
      </c>
      <c r="D27" t="inlineStr">
        <is>
          <t>-</t>
        </is>
      </c>
      <c r="E27" t="inlineStr">
        <is>
          <t>-</t>
        </is>
      </c>
      <c r="F27" t="inlineStr">
        <is>
          <t>-0.40</t>
        </is>
      </c>
      <c r="G27" t="inlineStr">
        <is>
          <t>-0.72</t>
        </is>
      </c>
      <c r="H27" t="inlineStr">
        <is>
          <t>-0.37</t>
        </is>
      </c>
    </row>
    <row r="28">
      <c r="A28" s="1" t="n">
        <v>26</v>
      </c>
      <c r="B28" t="inlineStr">
        <is>
          <t>13.</t>
        </is>
      </c>
      <c r="C28" t="inlineStr">
        <is>
          <t>Diluted EPS</t>
        </is>
      </c>
      <c r="D28" t="inlineStr">
        <is>
          <t>-</t>
        </is>
      </c>
      <c r="E28" t="inlineStr">
        <is>
          <t>-</t>
        </is>
      </c>
      <c r="F28" t="inlineStr">
        <is>
          <t>-0.40</t>
        </is>
      </c>
      <c r="G28" t="inlineStr">
        <is>
          <t>-0.72</t>
        </is>
      </c>
      <c r="H28" t="inlineStr">
        <is>
          <t>-0.37</t>
        </is>
      </c>
    </row>
    <row r="29">
      <c r="A29" s="1" t="n">
        <v>27</v>
      </c>
      <c r="B29" t="inlineStr">
        <is>
          <t>14.</t>
        </is>
      </c>
      <c r="C29" t="inlineStr">
        <is>
          <t>Basic Average Shares</t>
        </is>
      </c>
      <c r="D29" t="inlineStr">
        <is>
          <t>-</t>
        </is>
      </c>
      <c r="E29" t="inlineStr">
        <is>
          <t>-</t>
        </is>
      </c>
      <c r="F29" t="inlineStr">
        <is>
          <t>299,774</t>
        </is>
      </c>
      <c r="G29" t="inlineStr">
        <is>
          <t>146,306</t>
        </is>
      </c>
      <c r="H29" t="inlineStr">
        <is>
          <t>237,322</t>
        </is>
      </c>
    </row>
    <row r="30">
      <c r="A30" s="1" t="n">
        <v>28</v>
      </c>
      <c r="B30" t="inlineStr">
        <is>
          <t>15.</t>
        </is>
      </c>
      <c r="C30" t="inlineStr">
        <is>
          <t>Diluted Average Shares</t>
        </is>
      </c>
      <c r="D30" t="inlineStr">
        <is>
          <t>-</t>
        </is>
      </c>
      <c r="E30" t="inlineStr">
        <is>
          <t>-</t>
        </is>
      </c>
      <c r="F30" t="inlineStr">
        <is>
          <t>299,774</t>
        </is>
      </c>
      <c r="G30" t="inlineStr">
        <is>
          <t>146,306</t>
        </is>
      </c>
      <c r="H30" t="inlineStr">
        <is>
          <t>237,322</t>
        </is>
      </c>
    </row>
    <row r="31">
      <c r="A31" s="1" t="n">
        <v>29</v>
      </c>
      <c r="B31" t="inlineStr">
        <is>
          <t>16.</t>
        </is>
      </c>
      <c r="C31" t="inlineStr">
        <is>
          <t>Total Operating Income as Reported</t>
        </is>
      </c>
      <c r="D31" t="inlineStr">
        <is>
          <t>-127,684</t>
        </is>
      </c>
      <c r="E31" t="inlineStr">
        <is>
          <t>-127,684</t>
        </is>
      </c>
      <c r="F31" t="inlineStr">
        <is>
          <t>-106,768</t>
        </is>
      </c>
      <c r="G31" t="inlineStr">
        <is>
          <t>-107,946</t>
        </is>
      </c>
      <c r="H31" t="inlineStr">
        <is>
          <t>-84,899</t>
        </is>
      </c>
    </row>
    <row r="32">
      <c r="A32" s="1" t="n">
        <v>30</v>
      </c>
      <c r="B32" t="inlineStr">
        <is>
          <t>17.</t>
        </is>
      </c>
      <c r="C32" t="inlineStr">
        <is>
          <t>Total Expenses</t>
        </is>
      </c>
      <c r="D32" t="inlineStr">
        <is>
          <t>784,110</t>
        </is>
      </c>
      <c r="E32" t="inlineStr">
        <is>
          <t>784,110</t>
        </is>
      </c>
      <c r="F32" t="inlineStr">
        <is>
          <t>537,827</t>
        </is>
      </c>
      <c r="G32" t="inlineStr">
        <is>
          <t>394,968</t>
        </is>
      </c>
      <c r="H32" t="inlineStr">
        <is>
          <t>277,573</t>
        </is>
      </c>
    </row>
    <row r="33">
      <c r="A33" s="1" t="n">
        <v>31</v>
      </c>
      <c r="B33" t="inlineStr">
        <is>
          <t>18.</t>
        </is>
      </c>
      <c r="C33" t="inlineStr">
        <is>
          <t>Net Income from Continuing &amp; Discontinued Operation</t>
        </is>
      </c>
      <c r="D33" t="inlineStr">
        <is>
          <t>-260,309</t>
        </is>
      </c>
      <c r="E33" t="inlineStr">
        <is>
          <t>-260,309</t>
        </is>
      </c>
      <c r="F33" t="inlineStr">
        <is>
          <t>-119,370</t>
        </is>
      </c>
      <c r="G33" t="inlineStr">
        <is>
          <t>-105,828</t>
        </is>
      </c>
      <c r="H33" t="inlineStr">
        <is>
          <t>-87,164</t>
        </is>
      </c>
    </row>
    <row r="34">
      <c r="A34" s="1" t="n">
        <v>32</v>
      </c>
      <c r="B34" t="inlineStr">
        <is>
          <t>19.</t>
        </is>
      </c>
      <c r="C34" t="inlineStr">
        <is>
          <t>Normalized Income</t>
        </is>
      </c>
      <c r="D34" t="inlineStr">
        <is>
          <t>-207,578</t>
        </is>
      </c>
      <c r="E34" t="inlineStr">
        <is>
          <t>-207,578</t>
        </is>
      </c>
      <c r="F34" t="inlineStr">
        <is>
          <t>-119,370</t>
        </is>
      </c>
      <c r="G34" t="inlineStr">
        <is>
          <t>-105,828</t>
        </is>
      </c>
      <c r="H34" t="inlineStr">
        <is>
          <t>-87,164</t>
        </is>
      </c>
    </row>
    <row r="35">
      <c r="A35" s="1" t="n">
        <v>33</v>
      </c>
      <c r="B35" t="inlineStr">
        <is>
          <t>20.</t>
        </is>
      </c>
      <c r="C35" t="inlineStr">
        <is>
          <t>Interest Income</t>
        </is>
      </c>
      <c r="D35" t="inlineStr">
        <is>
          <t>1,970</t>
        </is>
      </c>
      <c r="E35" t="inlineStr">
        <is>
          <t>1,970</t>
        </is>
      </c>
      <c r="F35" t="inlineStr">
        <is>
          <t>6,588</t>
        </is>
      </c>
      <c r="G35" t="inlineStr">
        <is>
          <t>5,787</t>
        </is>
      </c>
      <c r="H35" t="inlineStr">
        <is>
          <t>1,895</t>
        </is>
      </c>
    </row>
    <row r="36">
      <c r="A36" s="1" t="n">
        <v>34</v>
      </c>
      <c r="B36" t="inlineStr">
        <is>
          <t>21.</t>
        </is>
      </c>
      <c r="C36" t="inlineStr">
        <is>
          <t>Interest Expense</t>
        </is>
      </c>
      <c r="D36" t="inlineStr">
        <is>
          <t>49,234</t>
        </is>
      </c>
      <c r="E36" t="inlineStr">
        <is>
          <t>49,234</t>
        </is>
      </c>
      <c r="F36" t="inlineStr">
        <is>
          <t>24,964</t>
        </is>
      </c>
      <c r="G36" t="inlineStr">
        <is>
          <t>1,112</t>
        </is>
      </c>
      <c r="H36" t="inlineStr">
        <is>
          <t>992</t>
        </is>
      </c>
    </row>
    <row r="37">
      <c r="A37" s="1" t="n">
        <v>35</v>
      </c>
      <c r="B37" t="inlineStr">
        <is>
          <t>22.</t>
        </is>
      </c>
      <c r="C37" t="inlineStr">
        <is>
          <t>Net Interest Income</t>
        </is>
      </c>
      <c r="D37" t="inlineStr">
        <is>
          <t>-47,264</t>
        </is>
      </c>
      <c r="E37" t="inlineStr">
        <is>
          <t>-47,264</t>
        </is>
      </c>
      <c r="F37" t="inlineStr">
        <is>
          <t>-18,376</t>
        </is>
      </c>
      <c r="G37" t="inlineStr">
        <is>
          <t>4,675</t>
        </is>
      </c>
      <c r="H37" t="inlineStr">
        <is>
          <t>903</t>
        </is>
      </c>
    </row>
    <row r="38">
      <c r="A38" s="1" t="n">
        <v>36</v>
      </c>
      <c r="B38" t="inlineStr">
        <is>
          <t>23.</t>
        </is>
      </c>
      <c r="C38" t="inlineStr">
        <is>
          <t>EBIT</t>
        </is>
      </c>
      <c r="D38" t="inlineStr">
        <is>
          <t>-198,742</t>
        </is>
      </c>
      <c r="E38" t="inlineStr">
        <is>
          <t>-198,742</t>
        </is>
      </c>
      <c r="F38" t="inlineStr">
        <is>
          <t>-100,009</t>
        </is>
      </c>
      <c r="G38" t="inlineStr">
        <is>
          <t>-103,601</t>
        </is>
      </c>
      <c r="H38" t="inlineStr">
        <is>
          <t>-85,095</t>
        </is>
      </c>
    </row>
    <row r="39">
      <c r="A39" s="1" t="n">
        <v>37</v>
      </c>
      <c r="B39" t="inlineStr">
        <is>
          <t>24.</t>
        </is>
      </c>
      <c r="C39" t="inlineStr">
        <is>
          <t>EBITDA</t>
        </is>
      </c>
      <c r="D39" t="inlineStr">
        <is>
          <t>-132,135</t>
        </is>
      </c>
      <c r="E39" t="inlineStr">
        <is>
          <t>-</t>
        </is>
      </c>
      <c r="F39" t="inlineStr">
        <is>
          <t>-</t>
        </is>
      </c>
      <c r="G39" t="inlineStr">
        <is>
          <t>-</t>
        </is>
      </c>
      <c r="H39" t="inlineStr">
        <is>
          <t>-</t>
        </is>
      </c>
    </row>
    <row r="40">
      <c r="A40" s="1" t="n">
        <v>38</v>
      </c>
      <c r="B40" t="inlineStr">
        <is>
          <t>25.</t>
        </is>
      </c>
      <c r="C40" t="inlineStr">
        <is>
          <t>Reconciled Cost of Revenue</t>
        </is>
      </c>
      <c r="D40" t="inlineStr">
        <is>
          <t>147,134</t>
        </is>
      </c>
      <c r="E40" t="inlineStr">
        <is>
          <t>147,134</t>
        </is>
      </c>
      <c r="F40" t="inlineStr">
        <is>
          <t>101,055</t>
        </is>
      </c>
      <c r="G40" t="inlineStr">
        <is>
          <t>63,423</t>
        </is>
      </c>
      <c r="H40" t="inlineStr">
        <is>
          <t>43,537</t>
        </is>
      </c>
    </row>
    <row r="41">
      <c r="A41" s="1" t="n">
        <v>39</v>
      </c>
      <c r="B41" t="inlineStr">
        <is>
          <t>26.</t>
        </is>
      </c>
      <c r="C41" t="inlineStr">
        <is>
          <t>Reconciled Depreciation</t>
        </is>
      </c>
      <c r="D41" t="inlineStr">
        <is>
          <t>66,607</t>
        </is>
      </c>
      <c r="E41" t="inlineStr">
        <is>
          <t>66,607</t>
        </is>
      </c>
      <c r="F41" t="inlineStr">
        <is>
          <t>49,387</t>
        </is>
      </c>
      <c r="G41" t="inlineStr">
        <is>
          <t>29,479</t>
        </is>
      </c>
      <c r="H41" t="inlineStr">
        <is>
          <t>18,905</t>
        </is>
      </c>
    </row>
    <row r="42">
      <c r="A42" s="1" t="n">
        <v>40</v>
      </c>
      <c r="B42" t="inlineStr">
        <is>
          <t>27.</t>
        </is>
      </c>
      <c r="C42" t="inlineStr">
        <is>
          <t>Net Income from Continuing Operation Net Minority Interest</t>
        </is>
      </c>
      <c r="D42" t="inlineStr">
        <is>
          <t>-260,309</t>
        </is>
      </c>
      <c r="E42" t="inlineStr">
        <is>
          <t>-260,309</t>
        </is>
      </c>
      <c r="F42" t="inlineStr">
        <is>
          <t>-119,370</t>
        </is>
      </c>
      <c r="G42" t="inlineStr">
        <is>
          <t>-105,828</t>
        </is>
      </c>
      <c r="H42" t="inlineStr">
        <is>
          <t>-87,164</t>
        </is>
      </c>
    </row>
    <row r="43">
      <c r="A43" s="1" t="n">
        <v>41</v>
      </c>
      <c r="B43" t="inlineStr">
        <is>
          <t>28.</t>
        </is>
      </c>
      <c r="C43" t="inlineStr">
        <is>
          <t>Total Unusual Items Excluding Goodwill</t>
        </is>
      </c>
      <c r="D43" t="inlineStr">
        <is>
          <t>-72,234</t>
        </is>
      </c>
      <c r="E43" t="inlineStr">
        <is>
          <t>-72,234</t>
        </is>
      </c>
      <c r="F43" t="inlineStr">
        <is>
          <t>-</t>
        </is>
      </c>
      <c r="G43" t="inlineStr">
        <is>
          <t>-</t>
        </is>
      </c>
      <c r="H43" t="inlineStr">
        <is>
          <t>-</t>
        </is>
      </c>
    </row>
    <row r="44">
      <c r="A44" s="1" t="n">
        <v>42</v>
      </c>
      <c r="B44" t="inlineStr">
        <is>
          <t>29.</t>
        </is>
      </c>
      <c r="C44" t="inlineStr">
        <is>
          <t>Total Unusual Items</t>
        </is>
      </c>
      <c r="D44" t="inlineStr">
        <is>
          <t>-72,234</t>
        </is>
      </c>
      <c r="E44" t="inlineStr">
        <is>
          <t>-72,234</t>
        </is>
      </c>
      <c r="F44" t="inlineStr">
        <is>
          <t>-</t>
        </is>
      </c>
      <c r="G44" t="inlineStr">
        <is>
          <t>-</t>
        </is>
      </c>
      <c r="H44" t="inlineStr">
        <is>
          <t>-</t>
        </is>
      </c>
    </row>
    <row r="45">
      <c r="A45" s="1" t="n">
        <v>43</v>
      </c>
      <c r="B45" t="inlineStr">
        <is>
          <t>30.</t>
        </is>
      </c>
      <c r="C45" t="inlineStr">
        <is>
          <t>Normalized EBITDA</t>
        </is>
      </c>
      <c r="D45" t="inlineStr">
        <is>
          <t>-59,901</t>
        </is>
      </c>
      <c r="E45" t="inlineStr">
        <is>
          <t>-59,901</t>
        </is>
      </c>
      <c r="F45" t="inlineStr">
        <is>
          <t>-50,622</t>
        </is>
      </c>
      <c r="G45" t="inlineStr">
        <is>
          <t>-74,122</t>
        </is>
      </c>
      <c r="H45" t="inlineStr">
        <is>
          <t>-66,190</t>
        </is>
      </c>
    </row>
    <row r="46">
      <c r="A46" s="1" t="n">
        <v>44</v>
      </c>
      <c r="B46" t="inlineStr">
        <is>
          <t>31.</t>
        </is>
      </c>
      <c r="C46" t="inlineStr">
        <is>
          <t>Tax Rate for Calcs</t>
        </is>
      </c>
      <c r="D46" t="inlineStr">
        <is>
          <t>0</t>
        </is>
      </c>
      <c r="E46" t="inlineStr">
        <is>
          <t>0</t>
        </is>
      </c>
      <c r="F46" t="inlineStr">
        <is>
          <t>0</t>
        </is>
      </c>
      <c r="G46" t="inlineStr">
        <is>
          <t>0</t>
        </is>
      </c>
      <c r="H46" t="inlineStr">
        <is>
          <t>0</t>
        </is>
      </c>
    </row>
    <row r="47">
      <c r="A47" s="1" t="n">
        <v>45</v>
      </c>
      <c r="B47" t="inlineStr">
        <is>
          <t>32.</t>
        </is>
      </c>
      <c r="C47" t="inlineStr">
        <is>
          <t>Tax Effect of Unusual Items</t>
        </is>
      </c>
      <c r="D47" t="inlineStr">
        <is>
          <t>-19,503</t>
        </is>
      </c>
      <c r="E47" t="inlineStr">
        <is>
          <t>-19,503</t>
        </is>
      </c>
      <c r="F47" t="inlineStr">
        <is>
          <t>0</t>
        </is>
      </c>
      <c r="G47" t="inlineStr">
        <is>
          <t>0</t>
        </is>
      </c>
      <c r="H47" t="inlineStr">
        <is>
          <t>0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77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Sequence</t>
        </is>
      </c>
      <c r="C1" s="1" t="inlineStr">
        <is>
          <t>Breakdown</t>
        </is>
      </c>
      <c r="D1" s="1" t="inlineStr">
        <is>
          <t>12/30/2021</t>
        </is>
      </c>
      <c r="E1" s="1" t="inlineStr">
        <is>
          <t>12/30/2020</t>
        </is>
      </c>
      <c r="F1" s="1" t="inlineStr">
        <is>
          <t>12/30/2019</t>
        </is>
      </c>
      <c r="G1" s="1" t="inlineStr">
        <is>
          <t>12/30/2018</t>
        </is>
      </c>
    </row>
    <row r="2">
      <c r="A2" s="1" t="n">
        <v>0</v>
      </c>
      <c r="B2" t="inlineStr">
        <is>
          <t>1.</t>
        </is>
      </c>
      <c r="C2" t="inlineStr">
        <is>
          <t>Total Assets</t>
        </is>
      </c>
      <c r="D2" t="inlineStr">
        <is>
          <t>2,372,071</t>
        </is>
      </c>
      <c r="E2" t="inlineStr">
        <is>
          <t>1,380,651</t>
        </is>
      </c>
      <c r="F2" t="inlineStr">
        <is>
          <t>830,824</t>
        </is>
      </c>
      <c r="G2" t="inlineStr">
        <is>
          <t>298,380</t>
        </is>
      </c>
    </row>
    <row r="3">
      <c r="A3" s="1" t="n">
        <v>1</v>
      </c>
      <c r="B3" t="inlineStr">
        <is>
          <t>1.1.</t>
        </is>
      </c>
      <c r="C3">
        <f>&gt;Current Assets</f>
        <v/>
      </c>
      <c r="D3" t="inlineStr">
        <is>
          <t>1,953,419</t>
        </is>
      </c>
      <c r="E3" t="inlineStr">
        <is>
          <t>1,129,954</t>
        </is>
      </c>
      <c r="F3" t="inlineStr">
        <is>
          <t>689,872</t>
        </is>
      </c>
      <c r="G3" t="inlineStr">
        <is>
          <t>196,737</t>
        </is>
      </c>
    </row>
    <row r="4">
      <c r="A4" s="1" t="n">
        <v>2</v>
      </c>
      <c r="B4" t="inlineStr">
        <is>
          <t>1.1.1.</t>
        </is>
      </c>
      <c r="C4">
        <f>&gt;=&gt;Cash, Cash Equivalents &amp; Short Term Investments</f>
        <v/>
      </c>
      <c r="D4" t="inlineStr">
        <is>
          <t>1,821,843</t>
        </is>
      </c>
      <c r="E4" t="inlineStr">
        <is>
          <t>1,032,096</t>
        </is>
      </c>
      <c r="F4" t="inlineStr">
        <is>
          <t>636,948</t>
        </is>
      </c>
      <c r="G4" t="inlineStr">
        <is>
          <t>160,657</t>
        </is>
      </c>
    </row>
    <row r="5">
      <c r="A5" s="1" t="n">
        <v>3</v>
      </c>
      <c r="B5" t="inlineStr">
        <is>
          <t>1.1.1.1.</t>
        </is>
      </c>
      <c r="C5">
        <f>&gt;=&gt;=&gt;Cash And Cash Equivalents</f>
        <v/>
      </c>
      <c r="D5" t="inlineStr">
        <is>
          <t>313,777</t>
        </is>
      </c>
      <c r="E5" t="inlineStr">
        <is>
          <t>108,895</t>
        </is>
      </c>
      <c r="F5" t="inlineStr">
        <is>
          <t>138,976</t>
        </is>
      </c>
      <c r="G5" t="inlineStr">
        <is>
          <t>25,055</t>
        </is>
      </c>
    </row>
    <row r="6">
      <c r="A6" s="1" t="n">
        <v>4</v>
      </c>
      <c r="B6" t="inlineStr">
        <is>
          <t>1.1.1.1.1.</t>
        </is>
      </c>
      <c r="C6">
        <f>&gt;=&gt;=&gt;=&gt;Cash</f>
        <v/>
      </c>
      <c r="D6" t="inlineStr">
        <is>
          <t>-</t>
        </is>
      </c>
      <c r="E6" t="inlineStr">
        <is>
          <t>19,523</t>
        </is>
      </c>
      <c r="F6" t="inlineStr">
        <is>
          <t>24,631</t>
        </is>
      </c>
      <c r="G6" t="inlineStr">
        <is>
          <t>-</t>
        </is>
      </c>
    </row>
    <row r="7">
      <c r="A7" s="1" t="n">
        <v>5</v>
      </c>
      <c r="B7" t="inlineStr">
        <is>
          <t>1.1.1.1.2.</t>
        </is>
      </c>
      <c r="C7">
        <f>&gt;=&gt;=&gt;  Cash Equivalents</f>
        <v/>
      </c>
      <c r="D7" t="inlineStr">
        <is>
          <t>-</t>
        </is>
      </c>
      <c r="E7" t="inlineStr">
        <is>
          <t>89,372</t>
        </is>
      </c>
      <c r="F7" t="inlineStr">
        <is>
          <t>114,345</t>
        </is>
      </c>
      <c r="G7" t="inlineStr">
        <is>
          <t>-</t>
        </is>
      </c>
    </row>
    <row r="8">
      <c r="A8" s="1" t="n">
        <v>6</v>
      </c>
      <c r="B8" t="inlineStr">
        <is>
          <t>1.1.1.2.</t>
        </is>
      </c>
      <c r="C8">
        <f>&gt;=&gt;  Other Short Term Investments</f>
        <v/>
      </c>
      <c r="D8" t="inlineStr">
        <is>
          <t>1,508,066</t>
        </is>
      </c>
      <c r="E8" t="inlineStr">
        <is>
          <t>923,201</t>
        </is>
      </c>
      <c r="F8" t="inlineStr">
        <is>
          <t>497,972</t>
        </is>
      </c>
      <c r="G8" t="inlineStr">
        <is>
          <t>135,602</t>
        </is>
      </c>
    </row>
    <row r="9">
      <c r="A9" s="1" t="n">
        <v>7</v>
      </c>
      <c r="B9" t="inlineStr">
        <is>
          <t>1.1.2.</t>
        </is>
      </c>
      <c r="C9">
        <f>&gt;=&gt;Receivables</f>
        <v/>
      </c>
      <c r="D9" t="inlineStr">
        <is>
          <t>101,622</t>
        </is>
      </c>
      <c r="E9" t="inlineStr">
        <is>
          <t>67,037</t>
        </is>
      </c>
      <c r="F9" t="inlineStr">
        <is>
          <t>35,930</t>
        </is>
      </c>
      <c r="G9" t="inlineStr">
        <is>
          <t>26,707</t>
        </is>
      </c>
    </row>
    <row r="10">
      <c r="A10" s="1" t="n">
        <v>8</v>
      </c>
      <c r="B10" t="inlineStr">
        <is>
          <t>1.1.2.1.</t>
        </is>
      </c>
      <c r="C10">
        <f>&gt;=&gt;=&gt;Accounts receivable</f>
        <v/>
      </c>
      <c r="D10" t="inlineStr">
        <is>
          <t>95,543</t>
        </is>
      </c>
      <c r="E10" t="inlineStr">
        <is>
          <t>63,499</t>
        </is>
      </c>
      <c r="F10" t="inlineStr">
        <is>
          <t>33,867</t>
        </is>
      </c>
      <c r="G10" t="inlineStr">
        <is>
          <t>25,155</t>
        </is>
      </c>
    </row>
    <row r="11">
      <c r="A11" s="1" t="n">
        <v>9</v>
      </c>
      <c r="B11" t="inlineStr">
        <is>
          <t>1.1.2.1.1.</t>
        </is>
      </c>
      <c r="C11">
        <f>&gt;=&gt;=&gt;=&gt;Gross Accounts Receivable</f>
        <v/>
      </c>
      <c r="D11" t="inlineStr">
        <is>
          <t>-</t>
        </is>
      </c>
      <c r="E11" t="inlineStr">
        <is>
          <t>65,202</t>
        </is>
      </c>
      <c r="F11" t="inlineStr">
        <is>
          <t>-</t>
        </is>
      </c>
      <c r="G11" t="inlineStr">
        <is>
          <t>-</t>
        </is>
      </c>
    </row>
    <row r="12">
      <c r="A12" s="1" t="n">
        <v>10</v>
      </c>
      <c r="B12" t="inlineStr">
        <is>
          <t>1.1.2.1.2.</t>
        </is>
      </c>
      <c r="C12">
        <f>&gt;=&gt;=&gt;  Allowance For Doubtful Accounts Receivable</f>
        <v/>
      </c>
      <c r="D12" t="inlineStr">
        <is>
          <t>-</t>
        </is>
      </c>
      <c r="E12" t="inlineStr">
        <is>
          <t>-1,703</t>
        </is>
      </c>
      <c r="F12" t="inlineStr">
        <is>
          <t>-</t>
        </is>
      </c>
      <c r="G12" t="inlineStr">
        <is>
          <t>-</t>
        </is>
      </c>
    </row>
    <row r="13">
      <c r="A13" s="1" t="n">
        <v>11</v>
      </c>
      <c r="B13" t="inlineStr">
        <is>
          <t>1.1.2.2.</t>
        </is>
      </c>
      <c r="C13">
        <f>&gt;=&gt;  Other Receivables</f>
        <v/>
      </c>
      <c r="D13" t="inlineStr">
        <is>
          <t>6,079</t>
        </is>
      </c>
      <c r="E13" t="inlineStr">
        <is>
          <t>3,538</t>
        </is>
      </c>
      <c r="F13" t="inlineStr">
        <is>
          <t>2,063</t>
        </is>
      </c>
      <c r="G13" t="inlineStr">
        <is>
          <t>1,552</t>
        </is>
      </c>
    </row>
    <row r="14">
      <c r="A14" s="1" t="n">
        <v>12</v>
      </c>
      <c r="B14" t="inlineStr">
        <is>
          <t>1.1.3.</t>
        </is>
      </c>
      <c r="C14">
        <f>&gt;=&gt;Prepaid Assets</f>
        <v/>
      </c>
      <c r="D14" t="inlineStr">
        <is>
          <t>29,433</t>
        </is>
      </c>
      <c r="E14" t="inlineStr">
        <is>
          <t>17,935</t>
        </is>
      </c>
      <c r="F14" t="inlineStr">
        <is>
          <t>13,686</t>
        </is>
      </c>
      <c r="G14" t="inlineStr">
        <is>
          <t>8,216</t>
        </is>
      </c>
    </row>
    <row r="15">
      <c r="A15" s="1" t="n">
        <v>13</v>
      </c>
      <c r="B15" t="inlineStr">
        <is>
          <t>1.1.4.</t>
        </is>
      </c>
      <c r="C15">
        <f>&gt;=&gt;Restricted Cash</f>
        <v/>
      </c>
      <c r="D15" t="inlineStr">
        <is>
          <t>521</t>
        </is>
      </c>
      <c r="E15" t="inlineStr">
        <is>
          <t>2,591</t>
        </is>
      </c>
      <c r="F15" t="inlineStr">
        <is>
          <t>-</t>
        </is>
      </c>
      <c r="G15" t="inlineStr">
        <is>
          <t>-</t>
        </is>
      </c>
    </row>
    <row r="16">
      <c r="A16" s="1" t="n">
        <v>14</v>
      </c>
      <c r="B16" t="inlineStr">
        <is>
          <t>1.1.5.</t>
        </is>
      </c>
      <c r="C16">
        <f>&gt;  Other Current Assets</f>
        <v/>
      </c>
      <c r="D16" t="inlineStr">
        <is>
          <t>-</t>
        </is>
      </c>
      <c r="E16" t="inlineStr">
        <is>
          <t>10,295</t>
        </is>
      </c>
      <c r="F16" t="inlineStr">
        <is>
          <t>3,308</t>
        </is>
      </c>
      <c r="G16" t="inlineStr">
        <is>
          <t>1,157</t>
        </is>
      </c>
    </row>
    <row r="17">
      <c r="A17" s="1" t="n">
        <v>15</v>
      </c>
      <c r="B17" t="inlineStr">
        <is>
          <t>1.2.</t>
        </is>
      </c>
      <c r="C17" t="inlineStr">
        <is>
          <t xml:space="preserve">  Total non-current assets</t>
        </is>
      </c>
      <c r="D17" t="inlineStr">
        <is>
          <t>418,652</t>
        </is>
      </c>
      <c r="E17" t="inlineStr">
        <is>
          <t>250,697</t>
        </is>
      </c>
      <c r="F17" t="inlineStr">
        <is>
          <t>140,952</t>
        </is>
      </c>
      <c r="G17" t="inlineStr">
        <is>
          <t>101,643</t>
        </is>
      </c>
    </row>
    <row r="18">
      <c r="A18" s="1" t="n">
        <v>16</v>
      </c>
      <c r="B18" t="inlineStr">
        <is>
          <t>1.2.1.</t>
        </is>
      </c>
      <c r="C18" t="inlineStr">
        <is>
          <t xml:space="preserve">  =&gt;Net PPE</t>
        </is>
      </c>
      <c r="D18" t="inlineStr">
        <is>
          <t>314,050</t>
        </is>
      </c>
      <c r="E18" t="inlineStr">
        <is>
          <t>166,836</t>
        </is>
      </c>
      <c r="F18" t="inlineStr">
        <is>
          <t>101,466</t>
        </is>
      </c>
      <c r="G18" t="inlineStr">
        <is>
          <t>73,210</t>
        </is>
      </c>
    </row>
    <row r="19">
      <c r="A19" s="1" t="n">
        <v>17</v>
      </c>
      <c r="B19" t="inlineStr">
        <is>
          <t>1.2.1.1.</t>
        </is>
      </c>
      <c r="C19" t="inlineStr">
        <is>
          <t xml:space="preserve">  =&gt;=&gt;Gross PPE</t>
        </is>
      </c>
      <c r="D19" t="inlineStr">
        <is>
          <t>314,050</t>
        </is>
      </c>
      <c r="E19" t="inlineStr">
        <is>
          <t>249,444</t>
        </is>
      </c>
      <c r="F19" t="inlineStr">
        <is>
          <t>168,655</t>
        </is>
      </c>
      <c r="G19" t="inlineStr">
        <is>
          <t>113,109</t>
        </is>
      </c>
    </row>
    <row r="20">
      <c r="A20" s="1" t="n">
        <v>18</v>
      </c>
      <c r="B20" t="inlineStr">
        <is>
          <t>1.2.1.1.1.</t>
        </is>
      </c>
      <c r="C20" t="inlineStr">
        <is>
          <t xml:space="preserve">  =&gt;=&gt;=&gt;Properties</t>
        </is>
      </c>
      <c r="D20" t="inlineStr">
        <is>
          <t>-</t>
        </is>
      </c>
      <c r="E20" t="inlineStr">
        <is>
          <t>0</t>
        </is>
      </c>
      <c r="F20" t="inlineStr">
        <is>
          <t>0</t>
        </is>
      </c>
      <c r="G20" t="inlineStr">
        <is>
          <t>0</t>
        </is>
      </c>
    </row>
    <row r="21">
      <c r="A21" s="1" t="n">
        <v>19</v>
      </c>
      <c r="B21" t="inlineStr">
        <is>
          <t>1.2.1.1.2.</t>
        </is>
      </c>
      <c r="C21" t="inlineStr">
        <is>
          <t xml:space="preserve">  =&gt;=&gt;=&gt;Buildings And Improvements</t>
        </is>
      </c>
      <c r="D21" t="inlineStr">
        <is>
          <t>-</t>
        </is>
      </c>
      <c r="E21" t="inlineStr">
        <is>
          <t>0</t>
        </is>
      </c>
      <c r="F21" t="inlineStr">
        <is>
          <t>13,035</t>
        </is>
      </c>
      <c r="G21" t="inlineStr">
        <is>
          <t>13,035</t>
        </is>
      </c>
    </row>
    <row r="22">
      <c r="A22" s="1" t="n">
        <v>20</v>
      </c>
      <c r="B22" t="inlineStr">
        <is>
          <t>1.2.1.1.3.</t>
        </is>
      </c>
      <c r="C22" t="inlineStr">
        <is>
          <t xml:space="preserve">  =&gt;=&gt;=&gt;Machinery Furniture Equipment</t>
        </is>
      </c>
      <c r="D22" t="inlineStr">
        <is>
          <t>-</t>
        </is>
      </c>
      <c r="E22" t="inlineStr">
        <is>
          <t>74,950</t>
        </is>
      </c>
      <c r="F22" t="inlineStr">
        <is>
          <t>51,848</t>
        </is>
      </c>
      <c r="G22" t="inlineStr">
        <is>
          <t>27,316</t>
        </is>
      </c>
    </row>
    <row r="23">
      <c r="A23" s="1" t="n">
        <v>21</v>
      </c>
      <c r="B23" t="inlineStr">
        <is>
          <t>1.2.1.1.4.</t>
        </is>
      </c>
      <c r="C23" t="inlineStr">
        <is>
          <t xml:space="preserve">  =&gt;=&gt;=&gt;Other Properties</t>
        </is>
      </c>
      <c r="D23" t="inlineStr">
        <is>
          <t>314,050</t>
        </is>
      </c>
      <c r="E23" t="inlineStr">
        <is>
          <t>152,566</t>
        </is>
      </c>
      <c r="F23" t="inlineStr">
        <is>
          <t>85,210</t>
        </is>
      </c>
      <c r="G23" t="inlineStr">
        <is>
          <t>57,138</t>
        </is>
      </c>
    </row>
    <row r="24">
      <c r="A24" s="1" t="n">
        <v>22</v>
      </c>
      <c r="B24" t="inlineStr">
        <is>
          <t>1.2.1.1.5.</t>
        </is>
      </c>
      <c r="C24" t="inlineStr">
        <is>
          <t xml:space="preserve">  =&gt;=&gt;=&gt;Construction in Progress</t>
        </is>
      </c>
      <c r="D24" t="inlineStr">
        <is>
          <t>-</t>
        </is>
      </c>
      <c r="E24" t="inlineStr">
        <is>
          <t>11,242</t>
        </is>
      </c>
      <c r="F24" t="inlineStr">
        <is>
          <t>8,692</t>
        </is>
      </c>
      <c r="G24" t="inlineStr">
        <is>
          <t>14,848</t>
        </is>
      </c>
    </row>
    <row r="25">
      <c r="A25" s="1" t="n">
        <v>23</v>
      </c>
      <c r="B25" t="inlineStr">
        <is>
          <t>1.2.1.1.6.</t>
        </is>
      </c>
      <c r="C25" t="inlineStr">
        <is>
          <t xml:space="preserve">  =&gt;=&gt;  Leases</t>
        </is>
      </c>
      <c r="D25" t="inlineStr">
        <is>
          <t>-</t>
        </is>
      </c>
      <c r="E25" t="inlineStr">
        <is>
          <t>10,686</t>
        </is>
      </c>
      <c r="F25" t="inlineStr">
        <is>
          <t>9,870</t>
        </is>
      </c>
      <c r="G25" t="inlineStr">
        <is>
          <t>772</t>
        </is>
      </c>
    </row>
    <row r="26">
      <c r="A26" s="1" t="n">
        <v>24</v>
      </c>
      <c r="B26" t="inlineStr">
        <is>
          <t>1.2.1.2.</t>
        </is>
      </c>
      <c r="C26" t="inlineStr">
        <is>
          <t xml:space="preserve">  =&gt;  Accumulated Depreciation</t>
        </is>
      </c>
      <c r="D26" t="inlineStr">
        <is>
          <t>-</t>
        </is>
      </c>
      <c r="E26" t="inlineStr">
        <is>
          <t>-82,608</t>
        </is>
      </c>
      <c r="F26" t="inlineStr">
        <is>
          <t>-67,189</t>
        </is>
      </c>
      <c r="G26" t="inlineStr">
        <is>
          <t>-39,899</t>
        </is>
      </c>
    </row>
    <row r="27">
      <c r="A27" s="1" t="n">
        <v>25</v>
      </c>
      <c r="B27" t="inlineStr">
        <is>
          <t>1.2.2.</t>
        </is>
      </c>
      <c r="C27" t="inlineStr">
        <is>
          <t xml:space="preserve">  =&gt;Goodwill And Other Intangible Assets</t>
        </is>
      </c>
      <c r="D27" t="inlineStr">
        <is>
          <t>24,784</t>
        </is>
      </c>
      <c r="E27" t="inlineStr">
        <is>
          <t>19,967</t>
        </is>
      </c>
      <c r="F27" t="inlineStr">
        <is>
          <t>4,114</t>
        </is>
      </c>
      <c r="G27" t="inlineStr">
        <is>
          <t>4,239</t>
        </is>
      </c>
    </row>
    <row r="28">
      <c r="A28" s="1" t="n">
        <v>26</v>
      </c>
      <c r="B28" t="inlineStr">
        <is>
          <t>1.2.2.1.</t>
        </is>
      </c>
      <c r="C28" t="inlineStr">
        <is>
          <t xml:space="preserve">  =&gt;=&gt;Goodwill</t>
        </is>
      </c>
      <c r="D28" t="inlineStr">
        <is>
          <t>23,530</t>
        </is>
      </c>
      <c r="E28" t="inlineStr">
        <is>
          <t>17,167</t>
        </is>
      </c>
      <c r="F28" t="inlineStr">
        <is>
          <t>4,083</t>
        </is>
      </c>
      <c r="G28" t="inlineStr">
        <is>
          <t>4,083</t>
        </is>
      </c>
    </row>
    <row r="29">
      <c r="A29" s="1" t="n">
        <v>27</v>
      </c>
      <c r="B29" t="inlineStr">
        <is>
          <t>1.2.2.2.</t>
        </is>
      </c>
      <c r="C29" t="inlineStr">
        <is>
          <t xml:space="preserve">  =&gt;  Other Intangible Assets</t>
        </is>
      </c>
      <c r="D29" t="inlineStr">
        <is>
          <t>1,254</t>
        </is>
      </c>
      <c r="E29" t="inlineStr">
        <is>
          <t>2,800</t>
        </is>
      </c>
      <c r="F29" t="inlineStr">
        <is>
          <t>31</t>
        </is>
      </c>
      <c r="G29" t="inlineStr">
        <is>
          <t>156</t>
        </is>
      </c>
    </row>
    <row r="30">
      <c r="A30" s="1" t="n">
        <v>28</v>
      </c>
      <c r="B30" t="inlineStr">
        <is>
          <t>1.2.3.</t>
        </is>
      </c>
      <c r="C30" t="inlineStr">
        <is>
          <t xml:space="preserve">  =&gt;Non Current Deferred Assets</t>
        </is>
      </c>
      <c r="D30" t="inlineStr">
        <is>
          <t>70,320</t>
        </is>
      </c>
      <c r="E30" t="inlineStr">
        <is>
          <t>44,176</t>
        </is>
      </c>
      <c r="F30" t="inlineStr">
        <is>
          <t>25,184</t>
        </is>
      </c>
      <c r="G30" t="inlineStr">
        <is>
          <t>15,940</t>
        </is>
      </c>
    </row>
    <row r="31">
      <c r="A31" s="1" t="n">
        <v>29</v>
      </c>
      <c r="B31" t="inlineStr">
        <is>
          <t>1.2.4.</t>
        </is>
      </c>
      <c r="C31" t="inlineStr">
        <is>
          <t xml:space="preserve">    Other Non Current Assets</t>
        </is>
      </c>
      <c r="D31" t="inlineStr">
        <is>
          <t>9,498</t>
        </is>
      </c>
      <c r="E31" t="inlineStr">
        <is>
          <t>19,718</t>
        </is>
      </c>
      <c r="F31" t="inlineStr">
        <is>
          <t>10,188</t>
        </is>
      </c>
      <c r="G31" t="inlineStr">
        <is>
          <t>8,254</t>
        </is>
      </c>
    </row>
    <row r="32">
      <c r="A32" s="1" t="n">
        <v>30</v>
      </c>
      <c r="B32" t="inlineStr">
        <is>
          <t>2.</t>
        </is>
      </c>
      <c r="C32" t="inlineStr">
        <is>
          <t>Total Liabilities Net Minority Interest</t>
        </is>
      </c>
      <c r="D32" t="inlineStr">
        <is>
          <t>1,556,273</t>
        </is>
      </c>
      <c r="E32" t="inlineStr">
        <is>
          <t>563,711</t>
        </is>
      </c>
      <c r="F32" t="inlineStr">
        <is>
          <t>104,996</t>
        </is>
      </c>
      <c r="G32" t="inlineStr">
        <is>
          <t>411,885</t>
        </is>
      </c>
    </row>
    <row r="33">
      <c r="A33" s="1" t="n">
        <v>31</v>
      </c>
      <c r="B33" t="inlineStr">
        <is>
          <t>2.1.</t>
        </is>
      </c>
      <c r="C33">
        <f>&gt;Current Liabilities</f>
        <v/>
      </c>
      <c r="D33" t="inlineStr">
        <is>
          <t>288,565</t>
        </is>
      </c>
      <c r="E33" t="inlineStr">
        <is>
          <t>141,377</t>
        </is>
      </c>
      <c r="F33" t="inlineStr">
        <is>
          <t>83,883</t>
        </is>
      </c>
      <c r="G33" t="inlineStr">
        <is>
          <t>61,379</t>
        </is>
      </c>
    </row>
    <row r="34">
      <c r="A34" s="1" t="n">
        <v>32</v>
      </c>
      <c r="B34" t="inlineStr">
        <is>
          <t>2.1.1.</t>
        </is>
      </c>
      <c r="C34">
        <f>&gt;=&gt;Payables And Accrued Expenses</f>
        <v/>
      </c>
      <c r="D34" t="inlineStr">
        <is>
          <t>64,171</t>
        </is>
      </c>
      <c r="E34" t="inlineStr">
        <is>
          <t>28,154</t>
        </is>
      </c>
      <c r="F34" t="inlineStr">
        <is>
          <t>22,818</t>
        </is>
      </c>
      <c r="G34" t="inlineStr">
        <is>
          <t>22,037</t>
        </is>
      </c>
    </row>
    <row r="35">
      <c r="A35" s="1" t="n">
        <v>33</v>
      </c>
      <c r="B35" t="inlineStr">
        <is>
          <t>2.1.1.1.</t>
        </is>
      </c>
      <c r="C35">
        <f>&gt;=&gt;=&gt;Payables</f>
        <v/>
      </c>
      <c r="D35" t="inlineStr">
        <is>
          <t>26,086</t>
        </is>
      </c>
      <c r="E35" t="inlineStr">
        <is>
          <t>14,485</t>
        </is>
      </c>
      <c r="F35" t="inlineStr">
        <is>
          <t>11,463</t>
        </is>
      </c>
      <c r="G35" t="inlineStr">
        <is>
          <t>14,510</t>
        </is>
      </c>
    </row>
    <row r="36">
      <c r="A36" s="1" t="n">
        <v>34</v>
      </c>
      <c r="B36" t="inlineStr">
        <is>
          <t>2.1.1.1.1.</t>
        </is>
      </c>
      <c r="C36">
        <f>&gt;=&gt;=&gt;=&gt;Accounts Payable</f>
        <v/>
      </c>
      <c r="D36" t="inlineStr">
        <is>
          <t>26,086</t>
        </is>
      </c>
      <c r="E36" t="inlineStr">
        <is>
          <t>14,485</t>
        </is>
      </c>
      <c r="F36" t="inlineStr">
        <is>
          <t>11,463</t>
        </is>
      </c>
      <c r="G36" t="inlineStr">
        <is>
          <t>14,285</t>
        </is>
      </c>
    </row>
    <row r="37">
      <c r="A37" s="1" t="n">
        <v>35</v>
      </c>
      <c r="B37" t="inlineStr">
        <is>
          <t>2.1.1.1.2.</t>
        </is>
      </c>
      <c r="C37">
        <f>&gt;=&gt;=&gt;  Total Tax Payable</f>
        <v/>
      </c>
      <c r="D37" t="inlineStr">
        <is>
          <t>-</t>
        </is>
      </c>
      <c r="E37" t="inlineStr">
        <is>
          <t>-</t>
        </is>
      </c>
      <c r="F37" t="inlineStr">
        <is>
          <t>-</t>
        </is>
      </c>
      <c r="G37" t="inlineStr">
        <is>
          <t>225</t>
        </is>
      </c>
    </row>
    <row r="38">
      <c r="A38" s="1" t="n">
        <v>36</v>
      </c>
      <c r="B38" t="inlineStr">
        <is>
          <t>2.1.1.1.2.1.</t>
        </is>
      </c>
      <c r="C38">
        <f>&gt;=&gt;=&gt;    Income Tax Payable</f>
        <v/>
      </c>
      <c r="D38" t="inlineStr">
        <is>
          <t>-</t>
        </is>
      </c>
      <c r="E38" t="inlineStr">
        <is>
          <t>-</t>
        </is>
      </c>
      <c r="F38" t="inlineStr">
        <is>
          <t>-</t>
        </is>
      </c>
      <c r="G38" t="inlineStr">
        <is>
          <t>225</t>
        </is>
      </c>
    </row>
    <row r="39">
      <c r="A39" s="1" t="n">
        <v>37</v>
      </c>
      <c r="B39" t="inlineStr">
        <is>
          <t>2.1.1.2.</t>
        </is>
      </c>
      <c r="C39">
        <f>&gt;=&gt;  Current Accrued Expenses</f>
        <v/>
      </c>
      <c r="D39" t="inlineStr">
        <is>
          <t>38,085</t>
        </is>
      </c>
      <c r="E39" t="inlineStr">
        <is>
          <t>13,669</t>
        </is>
      </c>
      <c r="F39" t="inlineStr">
        <is>
          <t>11,355</t>
        </is>
      </c>
      <c r="G39" t="inlineStr">
        <is>
          <t>7,527</t>
        </is>
      </c>
    </row>
    <row r="40">
      <c r="A40" s="1" t="n">
        <v>38</v>
      </c>
      <c r="B40" t="inlineStr">
        <is>
          <t>2.1.2.</t>
        </is>
      </c>
      <c r="C40">
        <f>&gt;=&gt;Pension &amp; Other Post Retirement Benefit Plans Current</f>
        <v/>
      </c>
      <c r="D40" t="inlineStr">
        <is>
          <t>65,905</t>
        </is>
      </c>
      <c r="E40" t="inlineStr">
        <is>
          <t>25,410</t>
        </is>
      </c>
      <c r="F40" t="inlineStr">
        <is>
          <t>14,970</t>
        </is>
      </c>
      <c r="G40" t="inlineStr">
        <is>
          <t>7,075</t>
        </is>
      </c>
    </row>
    <row r="41">
      <c r="A41" s="1" t="n">
        <v>39</v>
      </c>
      <c r="B41" t="inlineStr">
        <is>
          <t>2.1.3.</t>
        </is>
      </c>
      <c r="C41">
        <f>&gt;=&gt;Current Debt And Capital Lease Obligation</f>
        <v/>
      </c>
      <c r="D41" t="inlineStr">
        <is>
          <t>37,292</t>
        </is>
      </c>
      <c r="E41" t="inlineStr">
        <is>
          <t>17,717</t>
        </is>
      </c>
      <c r="F41" t="inlineStr">
        <is>
          <t>-</t>
        </is>
      </c>
      <c r="G41" t="inlineStr">
        <is>
          <t>255</t>
        </is>
      </c>
    </row>
    <row r="42">
      <c r="A42" s="1" t="n">
        <v>40</v>
      </c>
      <c r="B42" t="inlineStr">
        <is>
          <t>2.1.3.1.</t>
        </is>
      </c>
      <c r="C42">
        <f>&gt;=&gt;=&gt;Current Debt</f>
        <v/>
      </c>
      <c r="D42" t="inlineStr">
        <is>
          <t>12,117</t>
        </is>
      </c>
      <c r="E42" t="inlineStr">
        <is>
          <t>-</t>
        </is>
      </c>
      <c r="F42" t="inlineStr">
        <is>
          <t>-</t>
        </is>
      </c>
      <c r="G42" t="inlineStr">
        <is>
          <t>255</t>
        </is>
      </c>
    </row>
    <row r="43">
      <c r="A43" s="1" t="n">
        <v>41</v>
      </c>
      <c r="B43" t="inlineStr">
        <is>
          <t>2.1.3.1.1.</t>
        </is>
      </c>
      <c r="C43">
        <f>&gt;=&gt;=&gt;=&gt;Current Notes Payable</f>
        <v/>
      </c>
      <c r="D43" t="inlineStr">
        <is>
          <t>-</t>
        </is>
      </c>
      <c r="E43" t="inlineStr">
        <is>
          <t>-</t>
        </is>
      </c>
      <c r="F43" t="inlineStr">
        <is>
          <t>0</t>
        </is>
      </c>
      <c r="G43" t="inlineStr">
        <is>
          <t>-</t>
        </is>
      </c>
    </row>
    <row r="44">
      <c r="A44" s="1" t="n">
        <v>42</v>
      </c>
      <c r="B44" t="inlineStr">
        <is>
          <t>2.1.3.1.2.</t>
        </is>
      </c>
      <c r="C44">
        <f>&gt;=&gt;=&gt;  Other Current Borrowings</f>
        <v/>
      </c>
      <c r="D44" t="inlineStr">
        <is>
          <t>12,117</t>
        </is>
      </c>
      <c r="E44" t="inlineStr">
        <is>
          <t>-</t>
        </is>
      </c>
      <c r="F44" t="inlineStr">
        <is>
          <t>-</t>
        </is>
      </c>
      <c r="G44" t="inlineStr">
        <is>
          <t>255</t>
        </is>
      </c>
    </row>
    <row r="45">
      <c r="A45" s="1" t="n">
        <v>43</v>
      </c>
      <c r="B45" t="inlineStr">
        <is>
          <t>2.1.3.2.</t>
        </is>
      </c>
      <c r="C45">
        <f>&gt;=&gt;  Current Capital Lease Obligation</f>
        <v/>
      </c>
      <c r="D45" t="inlineStr">
        <is>
          <t>25,175</t>
        </is>
      </c>
      <c r="E45" t="inlineStr">
        <is>
          <t>17,717</t>
        </is>
      </c>
      <c r="F45" t="inlineStr">
        <is>
          <t>-</t>
        </is>
      </c>
      <c r="G45" t="inlineStr">
        <is>
          <t>-</t>
        </is>
      </c>
    </row>
    <row r="46">
      <c r="A46" s="1" t="n">
        <v>44</v>
      </c>
      <c r="B46" t="inlineStr">
        <is>
          <t>2.1.4.</t>
        </is>
      </c>
      <c r="C46">
        <f>&gt;=&gt;Current Deferred Liabilities</f>
        <v/>
      </c>
      <c r="D46" t="inlineStr">
        <is>
          <t>116,546</t>
        </is>
      </c>
      <c r="E46" t="inlineStr">
        <is>
          <t>54,945</t>
        </is>
      </c>
      <c r="F46" t="inlineStr">
        <is>
          <t>30,843</t>
        </is>
      </c>
      <c r="G46" t="inlineStr">
        <is>
          <t>16,817</t>
        </is>
      </c>
    </row>
    <row r="47">
      <c r="A47" s="1" t="n">
        <v>45</v>
      </c>
      <c r="B47" t="inlineStr">
        <is>
          <t>2.1.4.1.</t>
        </is>
      </c>
      <c r="C47">
        <f>&gt;=&gt;  Current Deferred Revenue</f>
        <v/>
      </c>
      <c r="D47" t="inlineStr">
        <is>
          <t>116,546</t>
        </is>
      </c>
      <c r="E47" t="inlineStr">
        <is>
          <t>54,945</t>
        </is>
      </c>
      <c r="F47" t="inlineStr">
        <is>
          <t>30,843</t>
        </is>
      </c>
      <c r="G47" t="inlineStr">
        <is>
          <t>16,817</t>
        </is>
      </c>
    </row>
    <row r="48">
      <c r="A48" s="1" t="n">
        <v>46</v>
      </c>
      <c r="B48" t="inlineStr">
        <is>
          <t>2.1.5.</t>
        </is>
      </c>
      <c r="C48">
        <f>&gt;  Other Current Liabilities</f>
        <v/>
      </c>
      <c r="D48" t="inlineStr">
        <is>
          <t>4,651</t>
        </is>
      </c>
      <c r="E48" t="inlineStr">
        <is>
          <t>15,151</t>
        </is>
      </c>
      <c r="F48" t="inlineStr">
        <is>
          <t>15,252</t>
        </is>
      </c>
      <c r="G48" t="inlineStr">
        <is>
          <t>15,195</t>
        </is>
      </c>
    </row>
    <row r="49">
      <c r="A49" s="1" t="n">
        <v>47</v>
      </c>
      <c r="B49" t="inlineStr">
        <is>
          <t>2.2.</t>
        </is>
      </c>
      <c r="C49" t="inlineStr">
        <is>
          <t xml:space="preserve">  Total Non Current Liabilities Net Minority Interest</t>
        </is>
      </c>
      <c r="D49" t="inlineStr">
        <is>
          <t>1,267,708</t>
        </is>
      </c>
      <c r="E49" t="inlineStr">
        <is>
          <t>422,334</t>
        </is>
      </c>
      <c r="F49" t="inlineStr">
        <is>
          <t>21,113</t>
        </is>
      </c>
      <c r="G49" t="inlineStr">
        <is>
          <t>350,506</t>
        </is>
      </c>
    </row>
    <row r="50">
      <c r="A50" s="1" t="n">
        <v>48</v>
      </c>
      <c r="B50" t="inlineStr">
        <is>
          <t>2.2.1.</t>
        </is>
      </c>
      <c r="C50" t="inlineStr">
        <is>
          <t xml:space="preserve">  =&gt;Long Term Debt And Capital Lease Obligation</t>
        </is>
      </c>
      <c r="D50" t="inlineStr">
        <is>
          <t>1,255,914</t>
        </is>
      </c>
      <c r="E50" t="inlineStr">
        <is>
          <t>410,584</t>
        </is>
      </c>
      <c r="F50" t="inlineStr">
        <is>
          <t>10,506</t>
        </is>
      </c>
      <c r="G50" t="inlineStr">
        <is>
          <t>10,443</t>
        </is>
      </c>
    </row>
    <row r="51">
      <c r="A51" s="1" t="n">
        <v>49</v>
      </c>
      <c r="B51" t="inlineStr">
        <is>
          <t>2.2.1.1.</t>
        </is>
      </c>
      <c r="C51" t="inlineStr">
        <is>
          <t xml:space="preserve">  =&gt;=&gt;Long Term Debt</t>
        </is>
      </c>
      <c r="D51" t="inlineStr">
        <is>
          <t>1,146,877</t>
        </is>
      </c>
      <c r="E51" t="inlineStr">
        <is>
          <t>383,275</t>
        </is>
      </c>
      <c r="F51" t="inlineStr">
        <is>
          <t>-</t>
        </is>
      </c>
      <c r="G51" t="inlineStr">
        <is>
          <t>-</t>
        </is>
      </c>
    </row>
    <row r="52">
      <c r="A52" s="1" t="n">
        <v>50</v>
      </c>
      <c r="B52" t="inlineStr">
        <is>
          <t>2.2.1.2.</t>
        </is>
      </c>
      <c r="C52" t="inlineStr">
        <is>
          <t xml:space="preserve">  =&gt;  Long Term Capital Lease Obligation</t>
        </is>
      </c>
      <c r="D52" t="inlineStr">
        <is>
          <t>109,037</t>
        </is>
      </c>
      <c r="E52" t="inlineStr">
        <is>
          <t>27,309</t>
        </is>
      </c>
      <c r="F52" t="inlineStr">
        <is>
          <t>10,506</t>
        </is>
      </c>
      <c r="G52" t="inlineStr">
        <is>
          <t>10,443</t>
        </is>
      </c>
    </row>
    <row r="53">
      <c r="A53" s="1" t="n">
        <v>51</v>
      </c>
      <c r="B53" t="inlineStr">
        <is>
          <t>2.2.2.</t>
        </is>
      </c>
      <c r="C53" t="inlineStr">
        <is>
          <t xml:space="preserve">  =&gt;Non Current Deferred Liabilities</t>
        </is>
      </c>
      <c r="D53" t="inlineStr">
        <is>
          <t>4,680</t>
        </is>
      </c>
      <c r="E53" t="inlineStr">
        <is>
          <t>1,891</t>
        </is>
      </c>
      <c r="F53" t="inlineStr">
        <is>
          <t>3,146</t>
        </is>
      </c>
      <c r="G53" t="inlineStr">
        <is>
          <t>1,879</t>
        </is>
      </c>
    </row>
    <row r="54">
      <c r="A54" s="1" t="n">
        <v>52</v>
      </c>
      <c r="B54" t="inlineStr">
        <is>
          <t>2.2.2.1.</t>
        </is>
      </c>
      <c r="C54" t="inlineStr">
        <is>
          <t xml:space="preserve">  =&gt;  Non Current Deferred Revenue</t>
        </is>
      </c>
      <c r="D54" t="inlineStr">
        <is>
          <t>4,680</t>
        </is>
      </c>
      <c r="E54" t="inlineStr">
        <is>
          <t>1,891</t>
        </is>
      </c>
      <c r="F54" t="inlineStr">
        <is>
          <t>804</t>
        </is>
      </c>
      <c r="G54" t="inlineStr">
        <is>
          <t>220</t>
        </is>
      </c>
    </row>
    <row r="55">
      <c r="A55" s="1" t="n">
        <v>53</v>
      </c>
      <c r="B55" t="inlineStr">
        <is>
          <t>2.2.3.</t>
        </is>
      </c>
      <c r="C55" t="inlineStr">
        <is>
          <t xml:space="preserve">  =&gt;Tradeand Other Payables Non Current</t>
        </is>
      </c>
      <c r="D55" t="inlineStr">
        <is>
          <t>-</t>
        </is>
      </c>
      <c r="E55" t="inlineStr">
        <is>
          <t>7,033</t>
        </is>
      </c>
      <c r="F55" t="inlineStr">
        <is>
          <t>4,862</t>
        </is>
      </c>
      <c r="G55" t="inlineStr">
        <is>
          <t>4,137</t>
        </is>
      </c>
    </row>
    <row r="56">
      <c r="A56" s="1" t="n">
        <v>54</v>
      </c>
      <c r="B56" t="inlineStr">
        <is>
          <t>2.2.4.</t>
        </is>
      </c>
      <c r="C56" t="inlineStr">
        <is>
          <t xml:space="preserve">  =&gt;Derivative Product Liabilities</t>
        </is>
      </c>
      <c r="D56" t="inlineStr">
        <is>
          <t>-</t>
        </is>
      </c>
      <c r="E56" t="inlineStr">
        <is>
          <t>-</t>
        </is>
      </c>
      <c r="F56" t="inlineStr">
        <is>
          <t>0</t>
        </is>
      </c>
      <c r="G56" t="inlineStr">
        <is>
          <t>1,618</t>
        </is>
      </c>
    </row>
    <row r="57">
      <c r="A57" s="1" t="n">
        <v>55</v>
      </c>
      <c r="B57" t="inlineStr">
        <is>
          <t>2.2.5.</t>
        </is>
      </c>
      <c r="C57" t="inlineStr">
        <is>
          <t xml:space="preserve">  =&gt;Preferred Securities Outside Stock Equity</t>
        </is>
      </c>
      <c r="D57" t="inlineStr">
        <is>
          <t>-</t>
        </is>
      </c>
      <c r="E57" t="inlineStr">
        <is>
          <t>-</t>
        </is>
      </c>
      <c r="F57" t="inlineStr">
        <is>
          <t>0</t>
        </is>
      </c>
      <c r="G57" t="inlineStr">
        <is>
          <t>331,521</t>
        </is>
      </c>
    </row>
    <row r="58">
      <c r="A58" s="1" t="n">
        <v>56</v>
      </c>
      <c r="B58" t="inlineStr">
        <is>
          <t>2.2.6.</t>
        </is>
      </c>
      <c r="C58" t="inlineStr">
        <is>
          <t xml:space="preserve">    Other Non Current Liabilities</t>
        </is>
      </c>
      <c r="D58" t="inlineStr">
        <is>
          <t>7,114</t>
        </is>
      </c>
      <c r="E58" t="inlineStr">
        <is>
          <t>2,826</t>
        </is>
      </c>
      <c r="F58" t="inlineStr">
        <is>
          <t>2,599</t>
        </is>
      </c>
      <c r="G58" t="inlineStr">
        <is>
          <t>908</t>
        </is>
      </c>
    </row>
    <row r="59">
      <c r="A59" s="1" t="n">
        <v>57</v>
      </c>
      <c r="B59" t="inlineStr">
        <is>
          <t>3.</t>
        </is>
      </c>
      <c r="C59" t="inlineStr">
        <is>
          <t>Total Equity Gross Minority Interest</t>
        </is>
      </c>
      <c r="D59" t="inlineStr">
        <is>
          <t>815,798</t>
        </is>
      </c>
      <c r="E59" t="inlineStr">
        <is>
          <t>816,940</t>
        </is>
      </c>
      <c r="F59" t="inlineStr">
        <is>
          <t>725,828</t>
        </is>
      </c>
      <c r="G59" t="inlineStr">
        <is>
          <t>-113,505</t>
        </is>
      </c>
    </row>
    <row r="60">
      <c r="A60" s="1" t="n">
        <v>58</v>
      </c>
      <c r="B60" t="inlineStr">
        <is>
          <t>3.1.</t>
        </is>
      </c>
      <c r="C60" t="inlineStr">
        <is>
          <t xml:space="preserve">  Stockholders' Equity</t>
        </is>
      </c>
      <c r="D60" t="inlineStr">
        <is>
          <t>815,798</t>
        </is>
      </c>
      <c r="E60" t="inlineStr">
        <is>
          <t>816,940</t>
        </is>
      </c>
      <c r="F60" t="inlineStr">
        <is>
          <t>725,828</t>
        </is>
      </c>
      <c r="G60" t="inlineStr">
        <is>
          <t>-113,505</t>
        </is>
      </c>
    </row>
    <row r="61">
      <c r="A61" s="1" t="n">
        <v>59</v>
      </c>
      <c r="B61" t="inlineStr">
        <is>
          <t>3.1.1.</t>
        </is>
      </c>
      <c r="C61" t="inlineStr">
        <is>
          <t xml:space="preserve">  =&gt;Capital Stock</t>
        </is>
      </c>
      <c r="D61" t="inlineStr">
        <is>
          <t>321</t>
        </is>
      </c>
      <c r="E61" t="inlineStr">
        <is>
          <t>304</t>
        </is>
      </c>
      <c r="F61" t="inlineStr">
        <is>
          <t>294</t>
        </is>
      </c>
      <c r="G61" t="inlineStr">
        <is>
          <t>85</t>
        </is>
      </c>
    </row>
    <row r="62">
      <c r="A62" s="1" t="n">
        <v>60</v>
      </c>
      <c r="B62" t="inlineStr">
        <is>
          <t>3.1.1.1.</t>
        </is>
      </c>
      <c r="C62" t="inlineStr">
        <is>
          <t xml:space="preserve">  =&gt;  Common Stock</t>
        </is>
      </c>
      <c r="D62" t="inlineStr">
        <is>
          <t>321</t>
        </is>
      </c>
      <c r="E62" t="inlineStr">
        <is>
          <t>304</t>
        </is>
      </c>
      <c r="F62" t="inlineStr">
        <is>
          <t>294</t>
        </is>
      </c>
      <c r="G62" t="inlineStr">
        <is>
          <t>85</t>
        </is>
      </c>
    </row>
    <row r="63">
      <c r="A63" s="1" t="n">
        <v>61</v>
      </c>
      <c r="B63" t="inlineStr">
        <is>
          <t>3.1.2.</t>
        </is>
      </c>
      <c r="C63" t="inlineStr">
        <is>
          <t xml:space="preserve">  =&gt;Additional Paid in Capital</t>
        </is>
      </c>
      <c r="D63" t="inlineStr">
        <is>
          <t>1,494,512</t>
        </is>
      </c>
      <c r="E63" t="inlineStr">
        <is>
          <t>1,236,993</t>
        </is>
      </c>
      <c r="F63" t="inlineStr">
        <is>
          <t>1,027,179</t>
        </is>
      </c>
      <c r="G63" t="inlineStr">
        <is>
          <t>82,345</t>
        </is>
      </c>
    </row>
    <row r="64">
      <c r="A64" s="1" t="n">
        <v>62</v>
      </c>
      <c r="B64" t="inlineStr">
        <is>
          <t>3.1.3.</t>
        </is>
      </c>
      <c r="C64" t="inlineStr">
        <is>
          <t xml:space="preserve">  =&gt;Retained Earnings</t>
        </is>
      </c>
      <c r="D64" t="inlineStr">
        <is>
          <t>-680,829</t>
        </is>
      </c>
      <c r="E64" t="inlineStr">
        <is>
          <t>-420,520</t>
        </is>
      </c>
      <c r="F64" t="inlineStr">
        <is>
          <t>-301,706</t>
        </is>
      </c>
      <c r="G64" t="inlineStr">
        <is>
          <t>-195,878</t>
        </is>
      </c>
    </row>
    <row r="65">
      <c r="A65" s="1" t="n">
        <v>63</v>
      </c>
      <c r="B65" t="inlineStr">
        <is>
          <t>3.1.4.</t>
        </is>
      </c>
      <c r="C65" t="inlineStr">
        <is>
          <t xml:space="preserve">  =&gt;Gains Losses Not Affecting Retained Earnings</t>
        </is>
      </c>
      <c r="D65" t="inlineStr">
        <is>
          <t>-2,645</t>
        </is>
      </c>
      <c r="E65" t="inlineStr">
        <is>
          <t>163</t>
        </is>
      </c>
      <c r="F65" t="inlineStr">
        <is>
          <t>61</t>
        </is>
      </c>
      <c r="G65" t="inlineStr">
        <is>
          <t>-57</t>
        </is>
      </c>
    </row>
    <row r="66">
      <c r="A66" s="1" t="n">
        <v>64</v>
      </c>
      <c r="B66" t="inlineStr">
        <is>
          <t>3.1.5.</t>
        </is>
      </c>
      <c r="C66" t="inlineStr">
        <is>
          <t xml:space="preserve">    Other Equity Interest</t>
        </is>
      </c>
      <c r="D66" t="inlineStr">
        <is>
          <t>4,439</t>
        </is>
      </c>
      <c r="E66" t="inlineStr">
        <is>
          <t>-</t>
        </is>
      </c>
      <c r="F66" t="inlineStr">
        <is>
          <t>-</t>
        </is>
      </c>
      <c r="G66" t="inlineStr">
        <is>
          <t>-</t>
        </is>
      </c>
    </row>
    <row r="67">
      <c r="A67" s="1" t="n">
        <v>65</v>
      </c>
      <c r="B67" t="inlineStr">
        <is>
          <t>4.</t>
        </is>
      </c>
      <c r="C67" t="inlineStr">
        <is>
          <t>Total Capitalization</t>
        </is>
      </c>
      <c r="D67" t="inlineStr">
        <is>
          <t>1,962,675</t>
        </is>
      </c>
      <c r="E67" t="inlineStr">
        <is>
          <t>1,200,215</t>
        </is>
      </c>
      <c r="F67" t="inlineStr">
        <is>
          <t>725,828</t>
        </is>
      </c>
      <c r="G67" t="inlineStr">
        <is>
          <t>-113,505</t>
        </is>
      </c>
    </row>
    <row r="68">
      <c r="A68" s="1" t="n">
        <v>66</v>
      </c>
      <c r="B68" t="inlineStr">
        <is>
          <t>5.</t>
        </is>
      </c>
      <c r="C68" t="inlineStr">
        <is>
          <t>Common Stock Equity</t>
        </is>
      </c>
      <c r="D68" t="inlineStr">
        <is>
          <t>815,798</t>
        </is>
      </c>
      <c r="E68" t="inlineStr">
        <is>
          <t>816,940</t>
        </is>
      </c>
      <c r="F68" t="inlineStr">
        <is>
          <t>725,828</t>
        </is>
      </c>
      <c r="G68" t="inlineStr">
        <is>
          <t>-113,505</t>
        </is>
      </c>
    </row>
    <row r="69">
      <c r="A69" s="1" t="n">
        <v>67</v>
      </c>
      <c r="B69" t="inlineStr">
        <is>
          <t>6.</t>
        </is>
      </c>
      <c r="C69" t="inlineStr">
        <is>
          <t>Capital Lease Obligations</t>
        </is>
      </c>
      <c r="D69" t="inlineStr">
        <is>
          <t>134,212</t>
        </is>
      </c>
      <c r="E69" t="inlineStr">
        <is>
          <t>45,026</t>
        </is>
      </c>
      <c r="F69" t="inlineStr">
        <is>
          <t>10,506</t>
        </is>
      </c>
      <c r="G69" t="inlineStr">
        <is>
          <t>10,443</t>
        </is>
      </c>
    </row>
    <row r="70">
      <c r="A70" s="1" t="n">
        <v>68</v>
      </c>
      <c r="B70" t="inlineStr">
        <is>
          <t>7.</t>
        </is>
      </c>
      <c r="C70" t="inlineStr">
        <is>
          <t>Net Tangible Assets</t>
        </is>
      </c>
      <c r="D70" t="inlineStr">
        <is>
          <t>791,014</t>
        </is>
      </c>
      <c r="E70" t="inlineStr">
        <is>
          <t>796,973</t>
        </is>
      </c>
      <c r="F70" t="inlineStr">
        <is>
          <t>721,714</t>
        </is>
      </c>
      <c r="G70" t="inlineStr">
        <is>
          <t>-117,744</t>
        </is>
      </c>
    </row>
    <row r="71">
      <c r="A71" s="1" t="n">
        <v>69</v>
      </c>
      <c r="B71" t="inlineStr">
        <is>
          <t>8.</t>
        </is>
      </c>
      <c r="C71" t="inlineStr">
        <is>
          <t>Working Capital</t>
        </is>
      </c>
      <c r="D71" t="inlineStr">
        <is>
          <t>1,664,854</t>
        </is>
      </c>
      <c r="E71" t="inlineStr">
        <is>
          <t>988,577</t>
        </is>
      </c>
      <c r="F71" t="inlineStr">
        <is>
          <t>605,989</t>
        </is>
      </c>
      <c r="G71" t="inlineStr">
        <is>
          <t>135,358</t>
        </is>
      </c>
    </row>
    <row r="72">
      <c r="A72" s="1" t="n">
        <v>70</v>
      </c>
      <c r="B72" t="inlineStr">
        <is>
          <t>9.</t>
        </is>
      </c>
      <c r="C72" t="inlineStr">
        <is>
          <t>Invested Capital</t>
        </is>
      </c>
      <c r="D72" t="inlineStr">
        <is>
          <t>1,974,792</t>
        </is>
      </c>
      <c r="E72" t="inlineStr">
        <is>
          <t>1,200,215</t>
        </is>
      </c>
      <c r="F72" t="inlineStr">
        <is>
          <t>725,828</t>
        </is>
      </c>
      <c r="G72" t="inlineStr">
        <is>
          <t>-113,250</t>
        </is>
      </c>
    </row>
    <row r="73">
      <c r="A73" s="1" t="n">
        <v>71</v>
      </c>
      <c r="B73" t="inlineStr">
        <is>
          <t>10.</t>
        </is>
      </c>
      <c r="C73" t="inlineStr">
        <is>
          <t>Tangible Book Value</t>
        </is>
      </c>
      <c r="D73" t="inlineStr">
        <is>
          <t>791,014</t>
        </is>
      </c>
      <c r="E73" t="inlineStr">
        <is>
          <t>796,973</t>
        </is>
      </c>
      <c r="F73" t="inlineStr">
        <is>
          <t>721,714</t>
        </is>
      </c>
      <c r="G73" t="inlineStr">
        <is>
          <t>-117,744</t>
        </is>
      </c>
    </row>
    <row r="74">
      <c r="A74" s="1" t="n">
        <v>72</v>
      </c>
      <c r="B74" t="inlineStr">
        <is>
          <t>11.</t>
        </is>
      </c>
      <c r="C74" t="inlineStr">
        <is>
          <t>Total Debt</t>
        </is>
      </c>
      <c r="D74" t="inlineStr">
        <is>
          <t>1,293,206</t>
        </is>
      </c>
      <c r="E74" t="inlineStr">
        <is>
          <t>428,301</t>
        </is>
      </c>
      <c r="F74" t="inlineStr">
        <is>
          <t>10,506</t>
        </is>
      </c>
      <c r="G74" t="inlineStr">
        <is>
          <t>10,698</t>
        </is>
      </c>
    </row>
    <row r="75">
      <c r="A75" s="1" t="n">
        <v>73</v>
      </c>
      <c r="B75" t="inlineStr">
        <is>
          <t>12.</t>
        </is>
      </c>
      <c r="C75" t="inlineStr">
        <is>
          <t>Net Debt</t>
        </is>
      </c>
      <c r="D75" t="inlineStr">
        <is>
          <t>845,217</t>
        </is>
      </c>
      <c r="E75" t="inlineStr">
        <is>
          <t>274,380</t>
        </is>
      </c>
      <c r="F75" t="inlineStr">
        <is>
          <t>-</t>
        </is>
      </c>
      <c r="G75" t="inlineStr">
        <is>
          <t>-</t>
        </is>
      </c>
    </row>
    <row r="76">
      <c r="A76" s="1" t="n">
        <v>74</v>
      </c>
      <c r="B76" t="inlineStr">
        <is>
          <t>13.</t>
        </is>
      </c>
      <c r="C76" t="inlineStr">
        <is>
          <t>Share Issued</t>
        </is>
      </c>
      <c r="D76" t="inlineStr">
        <is>
          <t>323,612</t>
        </is>
      </c>
      <c r="E76" t="inlineStr">
        <is>
          <t>308,640</t>
        </is>
      </c>
      <c r="F76" t="inlineStr">
        <is>
          <t>300,173</t>
        </is>
      </c>
      <c r="G76" t="inlineStr">
        <is>
          <t>293,344</t>
        </is>
      </c>
    </row>
    <row r="77">
      <c r="A77" s="1" t="n">
        <v>75</v>
      </c>
      <c r="B77" t="inlineStr">
        <is>
          <t>14.</t>
        </is>
      </c>
      <c r="C77" t="inlineStr">
        <is>
          <t>Ordinary Shares Number</t>
        </is>
      </c>
      <c r="D77" t="inlineStr">
        <is>
          <t>323,612</t>
        </is>
      </c>
      <c r="E77" t="inlineStr">
        <is>
          <t>308,640</t>
        </is>
      </c>
      <c r="F77" t="inlineStr">
        <is>
          <t>300,173</t>
        </is>
      </c>
      <c r="G77" t="inlineStr">
        <is>
          <t>293,344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64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Sequence</t>
        </is>
      </c>
      <c r="C1" s="1" t="inlineStr">
        <is>
          <t>Breakdown</t>
        </is>
      </c>
      <c r="D1" s="1" t="inlineStr">
        <is>
          <t>TTM</t>
        </is>
      </c>
      <c r="E1" s="1" t="inlineStr">
        <is>
          <t>12/30/2021</t>
        </is>
      </c>
      <c r="F1" s="1" t="inlineStr">
        <is>
          <t>12/30/2020</t>
        </is>
      </c>
      <c r="G1" s="1" t="inlineStr">
        <is>
          <t>12/30/2019</t>
        </is>
      </c>
      <c r="H1" s="1" t="inlineStr">
        <is>
          <t>12/30/2018</t>
        </is>
      </c>
    </row>
    <row r="2">
      <c r="A2" s="1" t="n">
        <v>0</v>
      </c>
      <c r="B2" t="inlineStr">
        <is>
          <t>1.</t>
        </is>
      </c>
      <c r="C2" t="inlineStr">
        <is>
          <t>Operating Cash Flow</t>
        </is>
      </c>
      <c r="D2" t="inlineStr">
        <is>
          <t>64,648</t>
        </is>
      </c>
      <c r="E2" t="inlineStr">
        <is>
          <t>64,648</t>
        </is>
      </c>
      <c r="F2" t="inlineStr">
        <is>
          <t>-17,129</t>
        </is>
      </c>
      <c r="G2" t="inlineStr">
        <is>
          <t>-38,917</t>
        </is>
      </c>
      <c r="H2" t="inlineStr">
        <is>
          <t>-43,281</t>
        </is>
      </c>
    </row>
    <row r="3">
      <c r="A3" s="1" t="n">
        <v>1</v>
      </c>
      <c r="B3" t="inlineStr">
        <is>
          <t>1.1.</t>
        </is>
      </c>
      <c r="C3" t="inlineStr">
        <is>
          <t xml:space="preserve">  Cash Flow from Continuing Operating Activities</t>
        </is>
      </c>
      <c r="D3" t="inlineStr">
        <is>
          <t>64,648</t>
        </is>
      </c>
      <c r="E3" t="inlineStr">
        <is>
          <t>64,648</t>
        </is>
      </c>
      <c r="F3" t="inlineStr">
        <is>
          <t>-17,129</t>
        </is>
      </c>
      <c r="G3" t="inlineStr">
        <is>
          <t>-38,917</t>
        </is>
      </c>
      <c r="H3" t="inlineStr">
        <is>
          <t>-43,281</t>
        </is>
      </c>
    </row>
    <row r="4">
      <c r="A4" s="1" t="n">
        <v>2</v>
      </c>
      <c r="B4" t="inlineStr">
        <is>
          <t>1.1.1.</t>
        </is>
      </c>
      <c r="C4" t="inlineStr">
        <is>
          <t xml:space="preserve">  =&gt;Net Income from Continuing Operations</t>
        </is>
      </c>
      <c r="D4" t="inlineStr">
        <is>
          <t>-260,309</t>
        </is>
      </c>
      <c r="E4" t="inlineStr">
        <is>
          <t>-260,309</t>
        </is>
      </c>
      <c r="F4" t="inlineStr">
        <is>
          <t>-119,370</t>
        </is>
      </c>
      <c r="G4" t="inlineStr">
        <is>
          <t>-105,828</t>
        </is>
      </c>
      <c r="H4" t="inlineStr">
        <is>
          <t>-87,164</t>
        </is>
      </c>
    </row>
    <row r="5">
      <c r="A5" s="1" t="n">
        <v>3</v>
      </c>
      <c r="B5" t="inlineStr">
        <is>
          <t>1.1.2.</t>
        </is>
      </c>
      <c r="C5" t="inlineStr">
        <is>
          <t xml:space="preserve">  =&gt;Operating Gains Losses</t>
        </is>
      </c>
      <c r="D5" t="inlineStr">
        <is>
          <t>72,234</t>
        </is>
      </c>
      <c r="E5" t="inlineStr">
        <is>
          <t>72,234</t>
        </is>
      </c>
      <c r="F5" t="inlineStr">
        <is>
          <t>-</t>
        </is>
      </c>
      <c r="G5" t="inlineStr">
        <is>
          <t>1,517</t>
        </is>
      </c>
      <c r="H5" t="inlineStr">
        <is>
          <t>1,220</t>
        </is>
      </c>
    </row>
    <row r="6">
      <c r="A6" s="1" t="n">
        <v>4</v>
      </c>
      <c r="B6" t="inlineStr">
        <is>
          <t>1.1.2.1.</t>
        </is>
      </c>
      <c r="C6" t="inlineStr">
        <is>
          <t xml:space="preserve">  =&gt;  Gain Loss On Investment Securities</t>
        </is>
      </c>
      <c r="D6" t="inlineStr">
        <is>
          <t>-</t>
        </is>
      </c>
      <c r="E6" t="inlineStr">
        <is>
          <t>-</t>
        </is>
      </c>
      <c r="F6" t="inlineStr">
        <is>
          <t>-</t>
        </is>
      </c>
      <c r="G6" t="inlineStr">
        <is>
          <t>1,517</t>
        </is>
      </c>
      <c r="H6" t="inlineStr">
        <is>
          <t>1,220</t>
        </is>
      </c>
    </row>
    <row r="7">
      <c r="A7" s="1" t="n">
        <v>5</v>
      </c>
      <c r="B7" t="inlineStr">
        <is>
          <t>1.1.3.</t>
        </is>
      </c>
      <c r="C7" t="inlineStr">
        <is>
          <t xml:space="preserve">  =&gt;Depreciation Amortization Depletion</t>
        </is>
      </c>
      <c r="D7" t="inlineStr">
        <is>
          <t>66,607</t>
        </is>
      </c>
      <c r="E7" t="inlineStr">
        <is>
          <t>66,607</t>
        </is>
      </c>
      <c r="F7" t="inlineStr">
        <is>
          <t>49,387</t>
        </is>
      </c>
      <c r="G7" t="inlineStr">
        <is>
          <t>29,479</t>
        </is>
      </c>
      <c r="H7" t="inlineStr">
        <is>
          <t>18,905</t>
        </is>
      </c>
    </row>
    <row r="8">
      <c r="A8" s="1" t="n">
        <v>6</v>
      </c>
      <c r="B8" t="inlineStr">
        <is>
          <t>1.1.3.1.</t>
        </is>
      </c>
      <c r="C8" t="inlineStr">
        <is>
          <t xml:space="preserve">  =&gt;  Depreciation &amp; amortization</t>
        </is>
      </c>
      <c r="D8" t="inlineStr">
        <is>
          <t>66,607</t>
        </is>
      </c>
      <c r="E8" t="inlineStr">
        <is>
          <t>66,607</t>
        </is>
      </c>
      <c r="F8" t="inlineStr">
        <is>
          <t>49,387</t>
        </is>
      </c>
      <c r="G8" t="inlineStr">
        <is>
          <t>29,479</t>
        </is>
      </c>
      <c r="H8" t="inlineStr">
        <is>
          <t>18,905</t>
        </is>
      </c>
    </row>
    <row r="9">
      <c r="A9" s="1" t="n">
        <v>7</v>
      </c>
      <c r="B9" t="inlineStr">
        <is>
          <t>1.1.4.</t>
        </is>
      </c>
      <c r="C9" t="inlineStr">
        <is>
          <t xml:space="preserve">  =&gt;Deferred Tax</t>
        </is>
      </c>
      <c r="D9" t="inlineStr">
        <is>
          <t>8,738</t>
        </is>
      </c>
      <c r="E9" t="inlineStr">
        <is>
          <t>8,738</t>
        </is>
      </c>
      <c r="F9" t="inlineStr">
        <is>
          <t>-6,145</t>
        </is>
      </c>
      <c r="G9" t="inlineStr">
        <is>
          <t>370</t>
        </is>
      </c>
      <c r="H9" t="inlineStr">
        <is>
          <t>385</t>
        </is>
      </c>
    </row>
    <row r="10">
      <c r="A10" s="1" t="n">
        <v>8</v>
      </c>
      <c r="B10" t="inlineStr">
        <is>
          <t>1.1.4.1.</t>
        </is>
      </c>
      <c r="C10" t="inlineStr">
        <is>
          <t xml:space="preserve">  =&gt;  Deferred Income Tax</t>
        </is>
      </c>
      <c r="D10" t="inlineStr">
        <is>
          <t>8,738</t>
        </is>
      </c>
      <c r="E10" t="inlineStr">
        <is>
          <t>8,738</t>
        </is>
      </c>
      <c r="F10" t="inlineStr">
        <is>
          <t>-6,145</t>
        </is>
      </c>
      <c r="G10" t="inlineStr">
        <is>
          <t>370</t>
        </is>
      </c>
      <c r="H10" t="inlineStr">
        <is>
          <t>385</t>
        </is>
      </c>
    </row>
    <row r="11">
      <c r="A11" s="1" t="n">
        <v>9</v>
      </c>
      <c r="B11" t="inlineStr">
        <is>
          <t>1.1.5.</t>
        </is>
      </c>
      <c r="C11" t="inlineStr">
        <is>
          <t xml:space="preserve">  =&gt;Amortization of Securities</t>
        </is>
      </c>
      <c r="D11" t="inlineStr">
        <is>
          <t>8,357</t>
        </is>
      </c>
      <c r="E11" t="inlineStr">
        <is>
          <t>8,357</t>
        </is>
      </c>
      <c r="F11" t="inlineStr">
        <is>
          <t>1,642</t>
        </is>
      </c>
      <c r="G11" t="inlineStr">
        <is>
          <t>-1,801</t>
        </is>
      </c>
      <c r="H11" t="inlineStr">
        <is>
          <t>-570</t>
        </is>
      </c>
    </row>
    <row r="12">
      <c r="A12" s="1" t="n">
        <v>10</v>
      </c>
      <c r="B12" t="inlineStr">
        <is>
          <t>1.1.6.</t>
        </is>
      </c>
      <c r="C12" t="inlineStr">
        <is>
          <t xml:space="preserve">  =&gt;Provision &amp; Write Off of Assets</t>
        </is>
      </c>
      <c r="D12" t="inlineStr">
        <is>
          <t>3,804</t>
        </is>
      </c>
      <c r="E12" t="inlineStr">
        <is>
          <t>3,804</t>
        </is>
      </c>
      <c r="F12" t="inlineStr">
        <is>
          <t>3,368</t>
        </is>
      </c>
      <c r="G12" t="inlineStr">
        <is>
          <t>2,488</t>
        </is>
      </c>
      <c r="H12" t="inlineStr">
        <is>
          <t>1,080</t>
        </is>
      </c>
    </row>
    <row r="13">
      <c r="A13" s="1" t="n">
        <v>11</v>
      </c>
      <c r="B13" t="inlineStr">
        <is>
          <t>1.1.7.</t>
        </is>
      </c>
      <c r="C13" t="inlineStr">
        <is>
          <t xml:space="preserve">  =&gt;Stock based compensation</t>
        </is>
      </c>
      <c r="D13" t="inlineStr">
        <is>
          <t>90,136</t>
        </is>
      </c>
      <c r="E13" t="inlineStr">
        <is>
          <t>90,136</t>
        </is>
      </c>
      <c r="F13" t="inlineStr">
        <is>
          <t>56,334</t>
        </is>
      </c>
      <c r="G13" t="inlineStr">
        <is>
          <t>36,627</t>
        </is>
      </c>
      <c r="H13" t="inlineStr">
        <is>
          <t>27,347</t>
        </is>
      </c>
    </row>
    <row r="14">
      <c r="A14" s="1" t="n">
        <v>12</v>
      </c>
      <c r="B14" t="inlineStr">
        <is>
          <t>1.1.8.</t>
        </is>
      </c>
      <c r="C14" t="inlineStr">
        <is>
          <t xml:space="preserve">  =&gt;Other non-cash items</t>
        </is>
      </c>
      <c r="D14" t="inlineStr">
        <is>
          <t>71,690</t>
        </is>
      </c>
      <c r="E14" t="inlineStr">
        <is>
          <t>71,690</t>
        </is>
      </c>
      <c r="F14" t="inlineStr">
        <is>
          <t>58,719</t>
        </is>
      </c>
      <c r="G14" t="inlineStr">
        <is>
          <t>11,125</t>
        </is>
      </c>
      <c r="H14" t="inlineStr">
        <is>
          <t>7,106</t>
        </is>
      </c>
    </row>
    <row r="15">
      <c r="A15" s="1" t="n">
        <v>13</v>
      </c>
      <c r="B15" t="inlineStr">
        <is>
          <t>1.1.9.</t>
        </is>
      </c>
      <c r="C15" t="inlineStr">
        <is>
          <t xml:space="preserve">    Change in working capital</t>
        </is>
      </c>
      <c r="D15" t="inlineStr">
        <is>
          <t>3,391</t>
        </is>
      </c>
      <c r="E15" t="inlineStr">
        <is>
          <t>3,391</t>
        </is>
      </c>
      <c r="F15" t="inlineStr">
        <is>
          <t>-61,064</t>
        </is>
      </c>
      <c r="G15" t="inlineStr">
        <is>
          <t>-12,894</t>
        </is>
      </c>
      <c r="H15" t="inlineStr">
        <is>
          <t>-11,590</t>
        </is>
      </c>
    </row>
    <row r="16">
      <c r="A16" s="1" t="n">
        <v>14</v>
      </c>
      <c r="B16" t="inlineStr">
        <is>
          <t>1.1.9.1.</t>
        </is>
      </c>
      <c r="C16" t="inlineStr">
        <is>
          <t xml:space="preserve">    =&gt;Change in Receivables</t>
        </is>
      </c>
      <c r="D16" t="inlineStr">
        <is>
          <t>-38,389</t>
        </is>
      </c>
      <c r="E16" t="inlineStr">
        <is>
          <t>-38,389</t>
        </is>
      </c>
      <c r="F16" t="inlineStr">
        <is>
          <t>-34,475</t>
        </is>
      </c>
      <c r="G16" t="inlineStr">
        <is>
          <t>-11,711</t>
        </is>
      </c>
      <c r="H16" t="inlineStr">
        <is>
          <t>-12,600</t>
        </is>
      </c>
    </row>
    <row r="17">
      <c r="A17" s="1" t="n">
        <v>15</v>
      </c>
      <c r="B17" t="inlineStr">
        <is>
          <t>1.1.9.1.1.</t>
        </is>
      </c>
      <c r="C17" t="inlineStr">
        <is>
          <t xml:space="preserve">    =&gt;  Changes in Account Receivables</t>
        </is>
      </c>
      <c r="D17" t="inlineStr">
        <is>
          <t>-35,848</t>
        </is>
      </c>
      <c r="E17" t="inlineStr">
        <is>
          <t>-35,848</t>
        </is>
      </c>
      <c r="F17" t="inlineStr">
        <is>
          <t>-33,000</t>
        </is>
      </c>
      <c r="G17" t="inlineStr">
        <is>
          <t>-11,200</t>
        </is>
      </c>
      <c r="H17" t="inlineStr">
        <is>
          <t>-14,758</t>
        </is>
      </c>
    </row>
    <row r="18">
      <c r="A18" s="1" t="n">
        <v>16</v>
      </c>
      <c r="B18" t="inlineStr">
        <is>
          <t>1.1.9.2.</t>
        </is>
      </c>
      <c r="C18" t="inlineStr">
        <is>
          <t xml:space="preserve">    =&gt;Change in Prepaid Assets</t>
        </is>
      </c>
      <c r="D18" t="inlineStr">
        <is>
          <t>-2,395</t>
        </is>
      </c>
      <c r="E18" t="inlineStr">
        <is>
          <t>-2,395</t>
        </is>
      </c>
      <c r="F18" t="inlineStr">
        <is>
          <t>-11,634</t>
        </is>
      </c>
      <c r="G18" t="inlineStr">
        <is>
          <t>-7,621</t>
        </is>
      </c>
      <c r="H18" t="inlineStr">
        <is>
          <t>-5,942</t>
        </is>
      </c>
    </row>
    <row r="19">
      <c r="A19" s="1" t="n">
        <v>17</v>
      </c>
      <c r="B19" t="inlineStr">
        <is>
          <t>1.1.9.3.</t>
        </is>
      </c>
      <c r="C19" t="inlineStr">
        <is>
          <t xml:space="preserve">    =&gt;Change in Payables And Accrued Expense</t>
        </is>
      </c>
      <c r="D19" t="inlineStr">
        <is>
          <t>61,359</t>
        </is>
      </c>
      <c r="E19" t="inlineStr">
        <is>
          <t>61,359</t>
        </is>
      </c>
      <c r="F19" t="inlineStr">
        <is>
          <t>18,765</t>
        </is>
      </c>
      <c r="G19" t="inlineStr">
        <is>
          <t>11,006</t>
        </is>
      </c>
      <c r="H19" t="inlineStr">
        <is>
          <t>11,192</t>
        </is>
      </c>
    </row>
    <row r="20">
      <c r="A20" s="1" t="n">
        <v>18</v>
      </c>
      <c r="B20" t="inlineStr">
        <is>
          <t>1.1.9.3.1.</t>
        </is>
      </c>
      <c r="C20" t="inlineStr">
        <is>
          <t xml:space="preserve">    =&gt;=&gt;Change in Payable</t>
        </is>
      </c>
      <c r="D20" t="inlineStr">
        <is>
          <t>2,462</t>
        </is>
      </c>
      <c r="E20" t="inlineStr">
        <is>
          <t>2,462</t>
        </is>
      </c>
      <c r="F20" t="inlineStr">
        <is>
          <t>1,690</t>
        </is>
      </c>
      <c r="G20" t="inlineStr">
        <is>
          <t>-1,328</t>
        </is>
      </c>
      <c r="H20" t="inlineStr">
        <is>
          <t>4,386</t>
        </is>
      </c>
    </row>
    <row r="21">
      <c r="A21" s="1" t="n">
        <v>19</v>
      </c>
      <c r="B21" t="inlineStr">
        <is>
          <t>1.1.9.3.1.1.</t>
        </is>
      </c>
      <c r="C21" t="inlineStr">
        <is>
          <t xml:space="preserve">    =&gt;=&gt;  Change in Account Payable</t>
        </is>
      </c>
      <c r="D21" t="inlineStr">
        <is>
          <t>2,462</t>
        </is>
      </c>
      <c r="E21" t="inlineStr">
        <is>
          <t>2,462</t>
        </is>
      </c>
      <c r="F21" t="inlineStr">
        <is>
          <t>1,690</t>
        </is>
      </c>
      <c r="G21" t="inlineStr">
        <is>
          <t>-1,328</t>
        </is>
      </c>
      <c r="H21" t="inlineStr">
        <is>
          <t>4,386</t>
        </is>
      </c>
    </row>
    <row r="22">
      <c r="A22" s="1" t="n">
        <v>20</v>
      </c>
      <c r="B22" t="inlineStr">
        <is>
          <t>1.1.9.3.2.</t>
        </is>
      </c>
      <c r="C22" t="inlineStr">
        <is>
          <t xml:space="preserve">    =&gt;  Change in Accrued Expense</t>
        </is>
      </c>
      <c r="D22" t="inlineStr">
        <is>
          <t>58,897</t>
        </is>
      </c>
      <c r="E22" t="inlineStr">
        <is>
          <t>58,897</t>
        </is>
      </c>
      <c r="F22" t="inlineStr">
        <is>
          <t>17,075</t>
        </is>
      </c>
      <c r="G22" t="inlineStr">
        <is>
          <t>12,334</t>
        </is>
      </c>
      <c r="H22" t="inlineStr">
        <is>
          <t>6,806</t>
        </is>
      </c>
    </row>
    <row r="23">
      <c r="A23" s="1" t="n">
        <v>21</v>
      </c>
      <c r="B23" t="inlineStr">
        <is>
          <t>1.1.9.4.</t>
        </is>
      </c>
      <c r="C23" t="inlineStr">
        <is>
          <t xml:space="preserve">    =&gt;Change in Other Current Assets</t>
        </is>
      </c>
      <c r="D23" t="inlineStr">
        <is>
          <t>1,535</t>
        </is>
      </c>
      <c r="E23" t="inlineStr">
        <is>
          <t>1,535</t>
        </is>
      </c>
      <c r="F23" t="inlineStr">
        <is>
          <t>-2,268</t>
        </is>
      </c>
      <c r="G23" t="inlineStr">
        <is>
          <t>-1,575</t>
        </is>
      </c>
      <c r="H23" t="inlineStr">
        <is>
          <t>-352</t>
        </is>
      </c>
    </row>
    <row r="24">
      <c r="A24" s="1" t="n">
        <v>22</v>
      </c>
      <c r="B24" t="inlineStr">
        <is>
          <t>1.1.9.5.</t>
        </is>
      </c>
      <c r="C24" t="inlineStr">
        <is>
          <t xml:space="preserve">    =&gt;Change in Other Current Liabilities</t>
        </is>
      </c>
      <c r="D24" t="inlineStr">
        <is>
          <t>-27,698</t>
        </is>
      </c>
      <c r="E24" t="inlineStr">
        <is>
          <t>-27,698</t>
        </is>
      </c>
      <c r="F24" t="inlineStr">
        <is>
          <t>-20,326</t>
        </is>
      </c>
      <c r="G24" t="inlineStr">
        <is>
          <t>2,462</t>
        </is>
      </c>
      <c r="H24" t="inlineStr">
        <is>
          <t>3,444</t>
        </is>
      </c>
    </row>
    <row r="25">
      <c r="A25" s="1" t="n">
        <v>23</v>
      </c>
      <c r="B25" t="inlineStr">
        <is>
          <t>1.1.9.6.</t>
        </is>
      </c>
      <c r="C25" t="inlineStr">
        <is>
          <t xml:space="preserve">      Change in Other Working Capital</t>
        </is>
      </c>
      <c r="D25" t="inlineStr">
        <is>
          <t>8,979</t>
        </is>
      </c>
      <c r="E25" t="inlineStr">
        <is>
          <t>8,979</t>
        </is>
      </c>
      <c r="F25" t="inlineStr">
        <is>
          <t>-11,126</t>
        </is>
      </c>
      <c r="G25" t="inlineStr">
        <is>
          <t>-5,455</t>
        </is>
      </c>
      <c r="H25" t="inlineStr">
        <is>
          <t>-7,332</t>
        </is>
      </c>
    </row>
    <row r="26">
      <c r="A26" s="1" t="n">
        <v>24</v>
      </c>
      <c r="B26" t="inlineStr">
        <is>
          <t>2.</t>
        </is>
      </c>
      <c r="C26" t="inlineStr">
        <is>
          <t>Investing Cash Flow</t>
        </is>
      </c>
      <c r="D26" t="inlineStr">
        <is>
          <t>-709,322</t>
        </is>
      </c>
      <c r="E26" t="inlineStr">
        <is>
          <t>-709,322</t>
        </is>
      </c>
      <c r="F26" t="inlineStr">
        <is>
          <t>-515,273</t>
        </is>
      </c>
      <c r="G26" t="inlineStr">
        <is>
          <t>-417,641</t>
        </is>
      </c>
      <c r="H26" t="inlineStr">
        <is>
          <t>-120,795</t>
        </is>
      </c>
    </row>
    <row r="27">
      <c r="A27" s="1" t="n">
        <v>25</v>
      </c>
      <c r="B27" t="inlineStr">
        <is>
          <t>2.1.</t>
        </is>
      </c>
      <c r="C27" t="inlineStr">
        <is>
          <t xml:space="preserve">  Cash Flow from Continuing Investing Activities</t>
        </is>
      </c>
      <c r="D27" t="inlineStr">
        <is>
          <t>-709,322</t>
        </is>
      </c>
      <c r="E27" t="inlineStr">
        <is>
          <t>-709,322</t>
        </is>
      </c>
      <c r="F27" t="inlineStr">
        <is>
          <t>-515,273</t>
        </is>
      </c>
      <c r="G27" t="inlineStr">
        <is>
          <t>-417,641</t>
        </is>
      </c>
      <c r="H27" t="inlineStr">
        <is>
          <t>-120,795</t>
        </is>
      </c>
    </row>
    <row r="28">
      <c r="A28" s="1" t="n">
        <v>26</v>
      </c>
      <c r="B28" t="inlineStr">
        <is>
          <t>2.1.1.</t>
        </is>
      </c>
      <c r="C28" t="inlineStr">
        <is>
          <t xml:space="preserve">  =&gt;Capital Expenditure Reported</t>
        </is>
      </c>
      <c r="D28" t="inlineStr">
        <is>
          <t>-14,752</t>
        </is>
      </c>
      <c r="E28" t="inlineStr">
        <is>
          <t>-14,752</t>
        </is>
      </c>
      <c r="F28" t="inlineStr">
        <is>
          <t>-18,587</t>
        </is>
      </c>
      <c r="G28" t="inlineStr">
        <is>
          <t>-13,990</t>
        </is>
      </c>
      <c r="H28" t="inlineStr">
        <is>
          <t>-9,373</t>
        </is>
      </c>
    </row>
    <row r="29">
      <c r="A29" s="1" t="n">
        <v>27</v>
      </c>
      <c r="B29" t="inlineStr">
        <is>
          <t>2.1.2.</t>
        </is>
      </c>
      <c r="C29" t="inlineStr">
        <is>
          <t xml:space="preserve">  =&gt;Net PPE Purchase And Sale</t>
        </is>
      </c>
      <c r="D29" t="inlineStr">
        <is>
          <t>-92,986</t>
        </is>
      </c>
      <c r="E29" t="inlineStr">
        <is>
          <t>-92,986</t>
        </is>
      </c>
      <c r="F29" t="inlineStr">
        <is>
          <t>-56,375</t>
        </is>
      </c>
      <c r="G29" t="inlineStr">
        <is>
          <t>-43,289</t>
        </is>
      </c>
      <c r="H29" t="inlineStr">
        <is>
          <t>-25,466</t>
        </is>
      </c>
    </row>
    <row r="30">
      <c r="A30" s="1" t="n">
        <v>28</v>
      </c>
      <c r="B30" t="inlineStr">
        <is>
          <t>2.1.2.1.</t>
        </is>
      </c>
      <c r="C30" t="inlineStr">
        <is>
          <t xml:space="preserve">  =&gt;  Purchase of PPE</t>
        </is>
      </c>
      <c r="D30" t="inlineStr">
        <is>
          <t>-92,986</t>
        </is>
      </c>
      <c r="E30" t="inlineStr">
        <is>
          <t>-92,986</t>
        </is>
      </c>
      <c r="F30" t="inlineStr">
        <is>
          <t>-56,375</t>
        </is>
      </c>
      <c r="G30" t="inlineStr">
        <is>
          <t>-43,289</t>
        </is>
      </c>
      <c r="H30" t="inlineStr">
        <is>
          <t>-25,466</t>
        </is>
      </c>
    </row>
    <row r="31">
      <c r="A31" s="1" t="n">
        <v>29</v>
      </c>
      <c r="B31" t="inlineStr">
        <is>
          <t>2.1.3.</t>
        </is>
      </c>
      <c r="C31" t="inlineStr">
        <is>
          <t xml:space="preserve">  =&gt;Net Intangibles Purchase And Sale</t>
        </is>
      </c>
      <c r="D31" t="inlineStr">
        <is>
          <t>-</t>
        </is>
      </c>
      <c r="E31" t="inlineStr">
        <is>
          <t>-</t>
        </is>
      </c>
      <c r="F31" t="inlineStr">
        <is>
          <t>-</t>
        </is>
      </c>
      <c r="G31" t="inlineStr">
        <is>
          <t>-13,990</t>
        </is>
      </c>
      <c r="H31" t="inlineStr">
        <is>
          <t>-9,373</t>
        </is>
      </c>
    </row>
    <row r="32">
      <c r="A32" s="1" t="n">
        <v>30</v>
      </c>
      <c r="B32" t="inlineStr">
        <is>
          <t>2.1.3.1.</t>
        </is>
      </c>
      <c r="C32" t="inlineStr">
        <is>
          <t xml:space="preserve">  =&gt;  Purchase of Intangibles</t>
        </is>
      </c>
      <c r="D32" t="inlineStr">
        <is>
          <t>-</t>
        </is>
      </c>
      <c r="E32" t="inlineStr">
        <is>
          <t>-</t>
        </is>
      </c>
      <c r="F32" t="inlineStr">
        <is>
          <t>-</t>
        </is>
      </c>
      <c r="G32" t="inlineStr">
        <is>
          <t>-13,990</t>
        </is>
      </c>
      <c r="H32" t="inlineStr">
        <is>
          <t>-9,373</t>
        </is>
      </c>
    </row>
    <row r="33">
      <c r="A33" s="1" t="n">
        <v>31</v>
      </c>
      <c r="B33" t="inlineStr">
        <is>
          <t>2.1.4.</t>
        </is>
      </c>
      <c r="C33" t="inlineStr">
        <is>
          <t xml:space="preserve">  =&gt;Net Business Purchase And Sale</t>
        </is>
      </c>
      <c r="D33" t="inlineStr">
        <is>
          <t>-5,605</t>
        </is>
      </c>
      <c r="E33" t="inlineStr">
        <is>
          <t>-5,605</t>
        </is>
      </c>
      <c r="F33" t="inlineStr">
        <is>
          <t>-13,941</t>
        </is>
      </c>
      <c r="G33" t="inlineStr">
        <is>
          <t>0</t>
        </is>
      </c>
      <c r="H33" t="inlineStr">
        <is>
          <t>0</t>
        </is>
      </c>
    </row>
    <row r="34">
      <c r="A34" s="1" t="n">
        <v>32</v>
      </c>
      <c r="B34" t="inlineStr">
        <is>
          <t>2.1.4.1.</t>
        </is>
      </c>
      <c r="C34" t="inlineStr">
        <is>
          <t xml:space="preserve">  =&gt;  Purchase of Business</t>
        </is>
      </c>
      <c r="D34" t="inlineStr">
        <is>
          <t>-5,605</t>
        </is>
      </c>
      <c r="E34" t="inlineStr">
        <is>
          <t>-5,605</t>
        </is>
      </c>
      <c r="F34" t="inlineStr">
        <is>
          <t>-13,941</t>
        </is>
      </c>
      <c r="G34" t="inlineStr">
        <is>
          <t>0</t>
        </is>
      </c>
      <c r="H34" t="inlineStr">
        <is>
          <t>0</t>
        </is>
      </c>
    </row>
    <row r="35">
      <c r="A35" s="1" t="n">
        <v>33</v>
      </c>
      <c r="B35" t="inlineStr">
        <is>
          <t>2.1.5.</t>
        </is>
      </c>
      <c r="C35" t="inlineStr">
        <is>
          <t xml:space="preserve">  =&gt;Net Investment Purchase And Sale</t>
        </is>
      </c>
      <c r="D35" t="inlineStr">
        <is>
          <t>-596,032</t>
        </is>
      </c>
      <c r="E35" t="inlineStr">
        <is>
          <t>-596,032</t>
        </is>
      </c>
      <c r="F35" t="inlineStr">
        <is>
          <t>-426,767</t>
        </is>
      </c>
      <c r="G35" t="inlineStr">
        <is>
          <t>-360,406</t>
        </is>
      </c>
      <c r="H35" t="inlineStr">
        <is>
          <t>-86,020</t>
        </is>
      </c>
    </row>
    <row r="36">
      <c r="A36" s="1" t="n">
        <v>34</v>
      </c>
      <c r="B36" t="inlineStr">
        <is>
          <t>2.1.5.1.</t>
        </is>
      </c>
      <c r="C36" t="inlineStr">
        <is>
          <t xml:space="preserve">  =&gt;=&gt;Purchase of Investment</t>
        </is>
      </c>
      <c r="D36" t="inlineStr">
        <is>
          <t>-1,589,265</t>
        </is>
      </c>
      <c r="E36" t="inlineStr">
        <is>
          <t>-1,589,265</t>
        </is>
      </c>
      <c r="F36" t="inlineStr">
        <is>
          <t>-1,267,015</t>
        </is>
      </c>
      <c r="G36" t="inlineStr">
        <is>
          <t>-537,382</t>
        </is>
      </c>
      <c r="H36" t="inlineStr">
        <is>
          <t>-145,269</t>
        </is>
      </c>
    </row>
    <row r="37">
      <c r="A37" s="1" t="n">
        <v>35</v>
      </c>
      <c r="B37" t="inlineStr">
        <is>
          <t>2.1.5.2.</t>
        </is>
      </c>
      <c r="C37" t="inlineStr">
        <is>
          <t xml:space="preserve">  =&gt;  Sale of Investment</t>
        </is>
      </c>
      <c r="D37" t="inlineStr">
        <is>
          <t>993,233</t>
        </is>
      </c>
      <c r="E37" t="inlineStr">
        <is>
          <t>993,233</t>
        </is>
      </c>
      <c r="F37" t="inlineStr">
        <is>
          <t>840,248</t>
        </is>
      </c>
      <c r="G37" t="inlineStr">
        <is>
          <t>176,976</t>
        </is>
      </c>
      <c r="H37" t="inlineStr">
        <is>
          <t>59,249</t>
        </is>
      </c>
    </row>
    <row r="38">
      <c r="A38" s="1" t="n">
        <v>36</v>
      </c>
      <c r="B38" t="inlineStr">
        <is>
          <t>2.1.6.</t>
        </is>
      </c>
      <c r="C38" t="inlineStr">
        <is>
          <t xml:space="preserve">    Net Other Investing Changes</t>
        </is>
      </c>
      <c r="D38" t="inlineStr">
        <is>
          <t>53</t>
        </is>
      </c>
      <c r="E38" t="inlineStr">
        <is>
          <t>53</t>
        </is>
      </c>
      <c r="F38" t="inlineStr">
        <is>
          <t>397</t>
        </is>
      </c>
      <c r="G38" t="inlineStr">
        <is>
          <t>44</t>
        </is>
      </c>
      <c r="H38" t="inlineStr">
        <is>
          <t>64</t>
        </is>
      </c>
    </row>
    <row r="39">
      <c r="A39" s="1" t="n">
        <v>37</v>
      </c>
      <c r="B39" t="inlineStr">
        <is>
          <t>3.</t>
        </is>
      </c>
      <c r="C39" t="inlineStr">
        <is>
          <t>Financing Cash Flow</t>
        </is>
      </c>
      <c r="D39" t="inlineStr">
        <is>
          <t>847,486</t>
        </is>
      </c>
      <c r="E39" t="inlineStr">
        <is>
          <t>847,486</t>
        </is>
      </c>
      <c r="F39" t="inlineStr">
        <is>
          <t>504,912</t>
        </is>
      </c>
      <c r="G39" t="inlineStr">
        <is>
          <t>570,768</t>
        </is>
      </c>
      <c r="H39" t="inlineStr">
        <is>
          <t>168,621</t>
        </is>
      </c>
    </row>
    <row r="40">
      <c r="A40" s="1" t="n">
        <v>38</v>
      </c>
      <c r="B40" t="inlineStr">
        <is>
          <t>3.1.</t>
        </is>
      </c>
      <c r="C40" t="inlineStr">
        <is>
          <t xml:space="preserve">  Cash Flow from Continuing Financing Activities</t>
        </is>
      </c>
      <c r="D40" t="inlineStr">
        <is>
          <t>847,486</t>
        </is>
      </c>
      <c r="E40" t="inlineStr">
        <is>
          <t>847,486</t>
        </is>
      </c>
      <c r="F40" t="inlineStr">
        <is>
          <t>504,912</t>
        </is>
      </c>
      <c r="G40" t="inlineStr">
        <is>
          <t>570,768</t>
        </is>
      </c>
      <c r="H40" t="inlineStr">
        <is>
          <t>168,621</t>
        </is>
      </c>
    </row>
    <row r="41">
      <c r="A41" s="1" t="n">
        <v>39</v>
      </c>
      <c r="B41" t="inlineStr">
        <is>
          <t>3.1.1.</t>
        </is>
      </c>
      <c r="C41" t="inlineStr">
        <is>
          <t xml:space="preserve">  =&gt;Net Issuance Payments of Debt</t>
        </is>
      </c>
      <c r="D41" t="inlineStr">
        <is>
          <t>923,103</t>
        </is>
      </c>
      <c r="E41" t="inlineStr">
        <is>
          <t>923,103</t>
        </is>
      </c>
      <c r="F41" t="inlineStr">
        <is>
          <t>574,800</t>
        </is>
      </c>
      <c r="G41" t="inlineStr">
        <is>
          <t>-192</t>
        </is>
      </c>
      <c r="H41" t="inlineStr">
        <is>
          <t>-226</t>
        </is>
      </c>
    </row>
    <row r="42">
      <c r="A42" s="1" t="n">
        <v>40</v>
      </c>
      <c r="B42" t="inlineStr">
        <is>
          <t>3.1.1.1.</t>
        </is>
      </c>
      <c r="C42" t="inlineStr">
        <is>
          <t xml:space="preserve">  =&gt;=&gt;Net Long Term Debt Issuance</t>
        </is>
      </c>
      <c r="D42" t="inlineStr">
        <is>
          <t>923,103</t>
        </is>
      </c>
      <c r="E42" t="inlineStr">
        <is>
          <t>923,103</t>
        </is>
      </c>
      <c r="F42" t="inlineStr">
        <is>
          <t>574,800</t>
        </is>
      </c>
      <c r="G42" t="inlineStr">
        <is>
          <t>63</t>
        </is>
      </c>
      <c r="H42" t="inlineStr">
        <is>
          <t>-226</t>
        </is>
      </c>
    </row>
    <row r="43">
      <c r="A43" s="1" t="n">
        <v>41</v>
      </c>
      <c r="B43" t="inlineStr">
        <is>
          <t>3.1.1.1.1.</t>
        </is>
      </c>
      <c r="C43" t="inlineStr">
        <is>
          <t xml:space="preserve">  =&gt;=&gt;=&gt;Long Term Debt Issuance</t>
        </is>
      </c>
      <c r="D43" t="inlineStr">
        <is>
          <t>1,293,750</t>
        </is>
      </c>
      <c r="E43" t="inlineStr">
        <is>
          <t>1,293,750</t>
        </is>
      </c>
      <c r="F43" t="inlineStr">
        <is>
          <t>575,000</t>
        </is>
      </c>
      <c r="G43" t="inlineStr">
        <is>
          <t>63</t>
        </is>
      </c>
      <c r="H43" t="inlineStr">
        <is>
          <t>130</t>
        </is>
      </c>
    </row>
    <row r="44">
      <c r="A44" s="1" t="n">
        <v>42</v>
      </c>
      <c r="B44" t="inlineStr">
        <is>
          <t>3.1.1.1.2.</t>
        </is>
      </c>
      <c r="C44" t="inlineStr">
        <is>
          <t xml:space="preserve">  =&gt;=&gt;  Long Term Debt Payments</t>
        </is>
      </c>
      <c r="D44" t="inlineStr">
        <is>
          <t>-370,647</t>
        </is>
      </c>
      <c r="E44" t="inlineStr">
        <is>
          <t>-370,647</t>
        </is>
      </c>
      <c r="F44" t="inlineStr">
        <is>
          <t>-200</t>
        </is>
      </c>
      <c r="G44" t="inlineStr">
        <is>
          <t>0</t>
        </is>
      </c>
      <c r="H44" t="inlineStr">
        <is>
          <t>-356</t>
        </is>
      </c>
    </row>
    <row r="45">
      <c r="A45" s="1" t="n">
        <v>43</v>
      </c>
      <c r="B45" t="inlineStr">
        <is>
          <t>3.1.1.2.</t>
        </is>
      </c>
      <c r="C45" t="inlineStr">
        <is>
          <t xml:space="preserve">  =&gt;  Net Short Term Debt Issuance</t>
        </is>
      </c>
      <c r="D45" t="inlineStr">
        <is>
          <t>-</t>
        </is>
      </c>
      <c r="E45" t="inlineStr">
        <is>
          <t>-</t>
        </is>
      </c>
      <c r="F45" t="inlineStr">
        <is>
          <t>-</t>
        </is>
      </c>
      <c r="G45" t="inlineStr">
        <is>
          <t>-255</t>
        </is>
      </c>
      <c r="H45" t="inlineStr">
        <is>
          <t>-</t>
        </is>
      </c>
    </row>
    <row r="46">
      <c r="A46" s="1" t="n">
        <v>44</v>
      </c>
      <c r="B46" t="inlineStr">
        <is>
          <t>3.1.1.2.1.</t>
        </is>
      </c>
      <c r="C46" t="inlineStr">
        <is>
          <t xml:space="preserve">  =&gt;    Short Term Debt Payments</t>
        </is>
      </c>
      <c r="D46" t="inlineStr">
        <is>
          <t>-</t>
        </is>
      </c>
      <c r="E46" t="inlineStr">
        <is>
          <t>-</t>
        </is>
      </c>
      <c r="F46" t="inlineStr">
        <is>
          <t>-</t>
        </is>
      </c>
      <c r="G46" t="inlineStr">
        <is>
          <t>-255</t>
        </is>
      </c>
      <c r="H46" t="inlineStr">
        <is>
          <t>-</t>
        </is>
      </c>
    </row>
    <row r="47">
      <c r="A47" s="1" t="n">
        <v>45</v>
      </c>
      <c r="B47" t="inlineStr">
        <is>
          <t>3.1.2.</t>
        </is>
      </c>
      <c r="C47" t="inlineStr">
        <is>
          <t xml:space="preserve">  =&gt;Net Common Stock Issuance</t>
        </is>
      </c>
      <c r="D47" t="inlineStr">
        <is>
          <t>-189</t>
        </is>
      </c>
      <c r="E47" t="inlineStr">
        <is>
          <t>-189</t>
        </is>
      </c>
      <c r="F47" t="inlineStr">
        <is>
          <t>-157</t>
        </is>
      </c>
      <c r="G47" t="inlineStr">
        <is>
          <t>570,261</t>
        </is>
      </c>
      <c r="H47" t="inlineStr">
        <is>
          <t>-65</t>
        </is>
      </c>
    </row>
    <row r="48">
      <c r="A48" s="1" t="n">
        <v>46</v>
      </c>
      <c r="B48" t="inlineStr">
        <is>
          <t>3.1.2.1.</t>
        </is>
      </c>
      <c r="C48" t="inlineStr">
        <is>
          <t xml:space="preserve">  =&gt;=&gt;Common Stock Issuance</t>
        </is>
      </c>
      <c r="D48" t="inlineStr">
        <is>
          <t>-</t>
        </is>
      </c>
      <c r="E48" t="inlineStr">
        <is>
          <t>-</t>
        </is>
      </c>
      <c r="F48" t="inlineStr">
        <is>
          <t>-</t>
        </is>
      </c>
      <c r="G48" t="inlineStr">
        <is>
          <t>570,544</t>
        </is>
      </c>
      <c r="H48" t="inlineStr">
        <is>
          <t>-</t>
        </is>
      </c>
    </row>
    <row r="49">
      <c r="A49" s="1" t="n">
        <v>47</v>
      </c>
      <c r="B49" t="inlineStr">
        <is>
          <t>3.1.2.2.</t>
        </is>
      </c>
      <c r="C49" t="inlineStr">
        <is>
          <t xml:space="preserve">  =&gt;  Common Stock Payments</t>
        </is>
      </c>
      <c r="D49" t="inlineStr">
        <is>
          <t>-189</t>
        </is>
      </c>
      <c r="E49" t="inlineStr">
        <is>
          <t>-189</t>
        </is>
      </c>
      <c r="F49" t="inlineStr">
        <is>
          <t>-157</t>
        </is>
      </c>
      <c r="G49" t="inlineStr">
        <is>
          <t>-283</t>
        </is>
      </c>
      <c r="H49" t="inlineStr">
        <is>
          <t>-65</t>
        </is>
      </c>
    </row>
    <row r="50">
      <c r="A50" s="1" t="n">
        <v>48</v>
      </c>
      <c r="B50" t="inlineStr">
        <is>
          <t>3.1.3.</t>
        </is>
      </c>
      <c r="C50" t="inlineStr">
        <is>
          <t xml:space="preserve">  =&gt;Net Preferred Stock Issuance</t>
        </is>
      </c>
      <c r="D50" t="inlineStr">
        <is>
          <t>-</t>
        </is>
      </c>
      <c r="E50" t="inlineStr">
        <is>
          <t>-</t>
        </is>
      </c>
      <c r="F50" t="inlineStr">
        <is>
          <t>-</t>
        </is>
      </c>
      <c r="G50" t="inlineStr">
        <is>
          <t>0</t>
        </is>
      </c>
      <c r="H50" t="inlineStr">
        <is>
          <t>149,975</t>
        </is>
      </c>
    </row>
    <row r="51">
      <c r="A51" s="1" t="n">
        <v>49</v>
      </c>
      <c r="B51" t="inlineStr">
        <is>
          <t>3.1.3.1.</t>
        </is>
      </c>
      <c r="C51" t="inlineStr">
        <is>
          <t xml:space="preserve">  =&gt;  Preferred Stock Issuance</t>
        </is>
      </c>
      <c r="D51" t="inlineStr">
        <is>
          <t>-</t>
        </is>
      </c>
      <c r="E51" t="inlineStr">
        <is>
          <t>-</t>
        </is>
      </c>
      <c r="F51" t="inlineStr">
        <is>
          <t>-</t>
        </is>
      </c>
      <c r="G51" t="inlineStr">
        <is>
          <t>0</t>
        </is>
      </c>
      <c r="H51" t="inlineStr">
        <is>
          <t>149,975</t>
        </is>
      </c>
    </row>
    <row r="52">
      <c r="A52" s="1" t="n">
        <v>50</v>
      </c>
      <c r="B52" t="inlineStr">
        <is>
          <t>3.1.4.</t>
        </is>
      </c>
      <c r="C52" t="inlineStr">
        <is>
          <t xml:space="preserve">  =&gt;Proceeds from Stock Option Exercised</t>
        </is>
      </c>
      <c r="D52" t="inlineStr">
        <is>
          <t>36,484</t>
        </is>
      </c>
      <c r="E52" t="inlineStr">
        <is>
          <t>36,484</t>
        </is>
      </c>
      <c r="F52" t="inlineStr">
        <is>
          <t>18,621</t>
        </is>
      </c>
      <c r="G52" t="inlineStr">
        <is>
          <t>5,967</t>
        </is>
      </c>
      <c r="H52" t="inlineStr">
        <is>
          <t>18,937</t>
        </is>
      </c>
    </row>
    <row r="53">
      <c r="A53" s="1" t="n">
        <v>51</v>
      </c>
      <c r="B53" t="inlineStr">
        <is>
          <t>3.1.5.</t>
        </is>
      </c>
      <c r="C53" t="inlineStr">
        <is>
          <t xml:space="preserve">    Net Other Financing Charges</t>
        </is>
      </c>
      <c r="D53" t="inlineStr">
        <is>
          <t>-111,912</t>
        </is>
      </c>
      <c r="E53" t="inlineStr">
        <is>
          <t>-111,912</t>
        </is>
      </c>
      <c r="F53" t="inlineStr">
        <is>
          <t>-88,352</t>
        </is>
      </c>
      <c r="G53" t="inlineStr">
        <is>
          <t>-5,268</t>
        </is>
      </c>
      <c r="H53" t="inlineStr">
        <is>
          <t>-</t>
        </is>
      </c>
    </row>
    <row r="54">
      <c r="A54" s="1" t="n">
        <v>52</v>
      </c>
      <c r="B54" t="inlineStr">
        <is>
          <t>4.</t>
        </is>
      </c>
      <c r="C54" t="inlineStr">
        <is>
          <t>End Cash Position</t>
        </is>
      </c>
      <c r="D54" t="inlineStr">
        <is>
          <t>320,958</t>
        </is>
      </c>
      <c r="E54" t="inlineStr">
        <is>
          <t>320,958</t>
        </is>
      </c>
      <c r="F54" t="inlineStr">
        <is>
          <t>118,146</t>
        </is>
      </c>
      <c r="G54" t="inlineStr">
        <is>
          <t>145,636</t>
        </is>
      </c>
      <c r="H54" t="inlineStr">
        <is>
          <t>31,426</t>
        </is>
      </c>
    </row>
    <row r="55">
      <c r="A55" s="1" t="n">
        <v>53</v>
      </c>
      <c r="B55" t="inlineStr">
        <is>
          <t>4.1.</t>
        </is>
      </c>
      <c r="C55">
        <f>&gt;Changes in Cash</f>
        <v/>
      </c>
      <c r="D55" t="inlineStr">
        <is>
          <t>202,812</t>
        </is>
      </c>
      <c r="E55" t="inlineStr">
        <is>
          <t>202,812</t>
        </is>
      </c>
      <c r="F55" t="inlineStr">
        <is>
          <t>-27,490</t>
        </is>
      </c>
      <c r="G55" t="inlineStr">
        <is>
          <t>114,210</t>
        </is>
      </c>
      <c r="H55" t="inlineStr">
        <is>
          <t>4,545</t>
        </is>
      </c>
    </row>
    <row r="56">
      <c r="A56" s="1" t="n">
        <v>54</v>
      </c>
      <c r="B56" t="inlineStr">
        <is>
          <t>4.2.</t>
        </is>
      </c>
      <c r="C56" t="inlineStr">
        <is>
          <t xml:space="preserve">  Beginning Cash Position</t>
        </is>
      </c>
      <c r="D56" t="inlineStr">
        <is>
          <t>118,146</t>
        </is>
      </c>
      <c r="E56" t="inlineStr">
        <is>
          <t>118,146</t>
        </is>
      </c>
      <c r="F56" t="inlineStr">
        <is>
          <t>145,636</t>
        </is>
      </c>
      <c r="G56" t="inlineStr">
        <is>
          <t>31,426</t>
        </is>
      </c>
      <c r="H56" t="inlineStr">
        <is>
          <t>26,881</t>
        </is>
      </c>
    </row>
    <row r="57">
      <c r="A57" s="1" t="n">
        <v>55</v>
      </c>
      <c r="B57" t="inlineStr">
        <is>
          <t>5.</t>
        </is>
      </c>
      <c r="C57" t="inlineStr">
        <is>
          <t>Income Tax Paid Supplemental Data</t>
        </is>
      </c>
      <c r="D57" t="inlineStr">
        <is>
          <t>-</t>
        </is>
      </c>
      <c r="E57" t="inlineStr">
        <is>
          <t>-</t>
        </is>
      </c>
      <c r="F57" t="inlineStr">
        <is>
          <t>702</t>
        </is>
      </c>
      <c r="G57" t="inlineStr">
        <is>
          <t>2,391</t>
        </is>
      </c>
      <c r="H57" t="inlineStr">
        <is>
          <t>2,658</t>
        </is>
      </c>
    </row>
    <row r="58">
      <c r="A58" s="1" t="n">
        <v>56</v>
      </c>
      <c r="B58" t="inlineStr">
        <is>
          <t>6.</t>
        </is>
      </c>
      <c r="C58" t="inlineStr">
        <is>
          <t>Interest Paid Supplemental Data</t>
        </is>
      </c>
      <c r="D58" t="inlineStr">
        <is>
          <t>-</t>
        </is>
      </c>
      <c r="E58" t="inlineStr">
        <is>
          <t>-</t>
        </is>
      </c>
      <c r="F58" t="inlineStr">
        <is>
          <t>2,192</t>
        </is>
      </c>
      <c r="G58" t="inlineStr">
        <is>
          <t>786</t>
        </is>
      </c>
      <c r="H58" t="inlineStr">
        <is>
          <t>786</t>
        </is>
      </c>
    </row>
    <row r="59">
      <c r="A59" s="1" t="n">
        <v>57</v>
      </c>
      <c r="B59" t="inlineStr">
        <is>
          <t>7.</t>
        </is>
      </c>
      <c r="C59" t="inlineStr">
        <is>
          <t>Capital Expenditure</t>
        </is>
      </c>
      <c r="D59" t="inlineStr">
        <is>
          <t>-107,738</t>
        </is>
      </c>
      <c r="E59" t="inlineStr">
        <is>
          <t>-107,738</t>
        </is>
      </c>
      <c r="F59" t="inlineStr">
        <is>
          <t>-74,962</t>
        </is>
      </c>
      <c r="G59" t="inlineStr">
        <is>
          <t>-57,279</t>
        </is>
      </c>
      <c r="H59" t="inlineStr">
        <is>
          <t>-34,839</t>
        </is>
      </c>
    </row>
    <row r="60">
      <c r="A60" s="1" t="n">
        <v>58</v>
      </c>
      <c r="B60" t="inlineStr">
        <is>
          <t>8.</t>
        </is>
      </c>
      <c r="C60" t="inlineStr">
        <is>
          <t>Issuance of Capital Stock</t>
        </is>
      </c>
      <c r="D60" t="inlineStr">
        <is>
          <t>-</t>
        </is>
      </c>
      <c r="E60" t="inlineStr">
        <is>
          <t>-</t>
        </is>
      </c>
      <c r="F60" t="inlineStr">
        <is>
          <t>-</t>
        </is>
      </c>
      <c r="G60" t="inlineStr">
        <is>
          <t>570,544</t>
        </is>
      </c>
      <c r="H60" t="inlineStr">
        <is>
          <t>149,975</t>
        </is>
      </c>
    </row>
    <row r="61">
      <c r="A61" s="1" t="n">
        <v>59</v>
      </c>
      <c r="B61" t="inlineStr">
        <is>
          <t>9.</t>
        </is>
      </c>
      <c r="C61" t="inlineStr">
        <is>
          <t>Issuance of Debt</t>
        </is>
      </c>
      <c r="D61" t="inlineStr">
        <is>
          <t>1,293,750</t>
        </is>
      </c>
      <c r="E61" t="inlineStr">
        <is>
          <t>1,293,750</t>
        </is>
      </c>
      <c r="F61" t="inlineStr">
        <is>
          <t>575,000</t>
        </is>
      </c>
      <c r="G61" t="inlineStr">
        <is>
          <t>63</t>
        </is>
      </c>
      <c r="H61" t="inlineStr">
        <is>
          <t>130</t>
        </is>
      </c>
    </row>
    <row r="62">
      <c r="A62" s="1" t="n">
        <v>60</v>
      </c>
      <c r="B62" t="inlineStr">
        <is>
          <t>10.</t>
        </is>
      </c>
      <c r="C62" t="inlineStr">
        <is>
          <t>Repayment of Debt</t>
        </is>
      </c>
      <c r="D62" t="inlineStr">
        <is>
          <t>-370,647</t>
        </is>
      </c>
      <c r="E62" t="inlineStr">
        <is>
          <t>-370,647</t>
        </is>
      </c>
      <c r="F62" t="inlineStr">
        <is>
          <t>-200</t>
        </is>
      </c>
      <c r="G62" t="inlineStr">
        <is>
          <t>-255</t>
        </is>
      </c>
      <c r="H62" t="inlineStr">
        <is>
          <t>-356</t>
        </is>
      </c>
    </row>
    <row r="63">
      <c r="A63" s="1" t="n">
        <v>61</v>
      </c>
      <c r="B63" t="inlineStr">
        <is>
          <t>11.</t>
        </is>
      </c>
      <c r="C63" t="inlineStr">
        <is>
          <t>Repurchase of Capital Stock</t>
        </is>
      </c>
      <c r="D63" t="inlineStr">
        <is>
          <t>-189</t>
        </is>
      </c>
      <c r="E63" t="inlineStr">
        <is>
          <t>-189</t>
        </is>
      </c>
      <c r="F63" t="inlineStr">
        <is>
          <t>-157</t>
        </is>
      </c>
      <c r="G63" t="inlineStr">
        <is>
          <t>-283</t>
        </is>
      </c>
      <c r="H63" t="inlineStr">
        <is>
          <t>-65</t>
        </is>
      </c>
    </row>
    <row r="64">
      <c r="A64" s="1" t="n">
        <v>62</v>
      </c>
      <c r="B64" t="inlineStr">
        <is>
          <t>12.</t>
        </is>
      </c>
      <c r="C64" t="inlineStr">
        <is>
          <t>Free Cash Flow</t>
        </is>
      </c>
      <c r="D64" t="inlineStr">
        <is>
          <t>-43,090</t>
        </is>
      </c>
      <c r="E64" t="inlineStr">
        <is>
          <t>-43,090</t>
        </is>
      </c>
      <c r="F64" t="inlineStr">
        <is>
          <t>-92,091</t>
        </is>
      </c>
      <c r="G64" t="inlineStr">
        <is>
          <t>-96,196</t>
        </is>
      </c>
      <c r="H64" t="inlineStr">
        <is>
          <t>-78,120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2022-02-27T20:48:43Z</dcterms:created>
  <dcterms:modified xmlns:dcterms="http://purl.org/dc/terms/" xmlns:xsi="http://www.w3.org/2001/XMLSchema-instance" xsi:type="dcterms:W3CDTF">2022-02-27T20:48:43Z</dcterms:modified>
</cp:coreProperties>
</file>