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14,289,400</t>
        </is>
      </c>
      <c r="E2" t="inlineStr">
        <is>
          <t>14,289,400</t>
        </is>
      </c>
      <c r="F2" t="inlineStr">
        <is>
          <t>13,171,100</t>
        </is>
      </c>
      <c r="G2" t="inlineStr">
        <is>
          <t>14,953,700</t>
        </is>
      </c>
      <c r="H2" t="inlineStr">
        <is>
          <t>15,290,200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14,289,400</t>
        </is>
      </c>
      <c r="E3" t="inlineStr">
        <is>
          <t>14,289,400</t>
        </is>
      </c>
      <c r="F3" t="inlineStr">
        <is>
          <t>13,171,100</t>
        </is>
      </c>
      <c r="G3" t="inlineStr">
        <is>
          <t>14,953,700</t>
        </is>
      </c>
      <c r="H3" t="inlineStr">
        <is>
          <t>15,290,200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11,499,700</t>
        </is>
      </c>
      <c r="E4" t="inlineStr">
        <is>
          <t>11,499,700</t>
        </is>
      </c>
      <c r="F4" t="inlineStr">
        <is>
          <t>10,989,200</t>
        </is>
      </c>
      <c r="G4" t="inlineStr">
        <is>
          <t>12,194,000</t>
        </is>
      </c>
      <c r="H4" t="inlineStr">
        <is>
          <t>12,437,300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2,789,700</t>
        </is>
      </c>
      <c r="E5" t="inlineStr">
        <is>
          <t>2,789,700</t>
        </is>
      </c>
      <c r="F5" t="inlineStr">
        <is>
          <t>2,181,900</t>
        </is>
      </c>
      <c r="G5" t="inlineStr">
        <is>
          <t>2,759,700</t>
        </is>
      </c>
      <c r="H5" t="inlineStr">
        <is>
          <t>2,852,900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591,800</t>
        </is>
      </c>
      <c r="E6" t="inlineStr">
        <is>
          <t>591,800</t>
        </is>
      </c>
      <c r="F6" t="inlineStr">
        <is>
          <t>583,100</t>
        </is>
      </c>
      <c r="G6" t="inlineStr">
        <is>
          <t>637,400</t>
        </is>
      </c>
      <c r="H6" t="inlineStr">
        <is>
          <t>719,400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379,700</t>
        </is>
      </c>
      <c r="E7" t="inlineStr">
        <is>
          <t>379,700</t>
        </is>
      </c>
      <c r="F7" t="inlineStr">
        <is>
          <t>360,500</t>
        </is>
      </c>
      <c r="G7" t="inlineStr">
        <is>
          <t>405,900</t>
        </is>
      </c>
      <c r="H7" t="inlineStr">
        <is>
          <t>455,400</t>
        </is>
      </c>
    </row>
    <row r="8">
      <c r="A8" s="1" t="n">
        <v>6</v>
      </c>
      <c r="B8" t="inlineStr">
        <is>
          <t>4.2.</t>
        </is>
      </c>
      <c r="C8" t="inlineStr">
        <is>
          <t xml:space="preserve">  Depreciation Amortization Depletion</t>
        </is>
      </c>
      <c r="D8" t="inlineStr">
        <is>
          <t>212,100</t>
        </is>
      </c>
      <c r="E8" t="inlineStr">
        <is>
          <t>212,100</t>
        </is>
      </c>
      <c r="F8" t="inlineStr">
        <is>
          <t>222,600</t>
        </is>
      </c>
      <c r="G8" t="inlineStr">
        <is>
          <t>231,500</t>
        </is>
      </c>
      <c r="H8" t="inlineStr">
        <is>
          <t>264,000</t>
        </is>
      </c>
    </row>
    <row r="9">
      <c r="A9" s="1" t="n">
        <v>7</v>
      </c>
      <c r="B9" t="inlineStr">
        <is>
          <t>4.2.1.</t>
        </is>
      </c>
      <c r="C9" t="inlineStr">
        <is>
          <t xml:space="preserve">    Depreciation &amp; amortization</t>
        </is>
      </c>
      <c r="D9" t="inlineStr">
        <is>
          <t>212,100</t>
        </is>
      </c>
      <c r="E9" t="inlineStr">
        <is>
          <t>212,100</t>
        </is>
      </c>
      <c r="F9" t="inlineStr">
        <is>
          <t>222,600</t>
        </is>
      </c>
      <c r="G9" t="inlineStr">
        <is>
          <t>231,500</t>
        </is>
      </c>
      <c r="H9" t="inlineStr">
        <is>
          <t>264,000</t>
        </is>
      </c>
    </row>
    <row r="10">
      <c r="A10" s="1" t="n">
        <v>8</v>
      </c>
      <c r="B10" t="inlineStr">
        <is>
          <t>5.</t>
        </is>
      </c>
      <c r="C10" t="inlineStr">
        <is>
          <t>Operating Income</t>
        </is>
      </c>
      <c r="D10" t="inlineStr">
        <is>
          <t>2,197,900</t>
        </is>
      </c>
      <c r="E10" t="inlineStr">
        <is>
          <t>2,197,900</t>
        </is>
      </c>
      <c r="F10" t="inlineStr">
        <is>
          <t>1,598,800</t>
        </is>
      </c>
      <c r="G10" t="inlineStr">
        <is>
          <t>2,122,300</t>
        </is>
      </c>
      <c r="H10" t="inlineStr">
        <is>
          <t>2,133,500</t>
        </is>
      </c>
    </row>
    <row r="11">
      <c r="A11" s="1" t="n">
        <v>9</v>
      </c>
      <c r="B11" t="inlineStr">
        <is>
          <t>6.</t>
        </is>
      </c>
      <c r="C11" t="inlineStr">
        <is>
          <t>Net Non Operating Interest Income Expense</t>
        </is>
      </c>
      <c r="D11" t="inlineStr">
        <is>
          <t>-218,700</t>
        </is>
      </c>
      <c r="E11" t="inlineStr">
        <is>
          <t>-218,700</t>
        </is>
      </c>
      <c r="F11" t="inlineStr">
        <is>
          <t>-197,600</t>
        </is>
      </c>
      <c r="G11" t="inlineStr">
        <is>
          <t>-192,700</t>
        </is>
      </c>
      <c r="H11" t="inlineStr">
        <is>
          <t>-216,900</t>
        </is>
      </c>
    </row>
    <row r="12">
      <c r="A12" s="1" t="n">
        <v>10</v>
      </c>
      <c r="B12" t="inlineStr">
        <is>
          <t>6.1.</t>
        </is>
      </c>
      <c r="C12">
        <f>&gt;Interest Income Non Operating</f>
        <v/>
      </c>
      <c r="D12" t="inlineStr">
        <is>
          <t>27,300</t>
        </is>
      </c>
      <c r="E12" t="inlineStr">
        <is>
          <t>27,300</t>
        </is>
      </c>
      <c r="F12" t="inlineStr">
        <is>
          <t>32,300</t>
        </is>
      </c>
      <c r="G12" t="inlineStr">
        <is>
          <t>60,300</t>
        </is>
      </c>
      <c r="H12" t="inlineStr">
        <is>
          <t>57,200</t>
        </is>
      </c>
    </row>
    <row r="13">
      <c r="A13" s="1" t="n">
        <v>11</v>
      </c>
      <c r="B13" t="inlineStr">
        <is>
          <t>6.2.</t>
        </is>
      </c>
      <c r="C13">
        <f>&gt;Interest Expense Non Operating</f>
        <v/>
      </c>
      <c r="D13" t="inlineStr">
        <is>
          <t>202,600</t>
        </is>
      </c>
      <c r="E13" t="inlineStr">
        <is>
          <t>202,600</t>
        </is>
      </c>
      <c r="F13" t="inlineStr">
        <is>
          <t>223,400</t>
        </is>
      </c>
      <c r="G13" t="inlineStr">
        <is>
          <t>248,300</t>
        </is>
      </c>
      <c r="H13" t="inlineStr">
        <is>
          <t>268,500</t>
        </is>
      </c>
    </row>
    <row r="14">
      <c r="A14" s="1" t="n">
        <v>12</v>
      </c>
      <c r="B14" t="inlineStr">
        <is>
          <t>6.3.</t>
        </is>
      </c>
      <c r="C14" t="inlineStr">
        <is>
          <t xml:space="preserve">  Total Other Finance Cost</t>
        </is>
      </c>
      <c r="D14" t="inlineStr">
        <is>
          <t>43,400</t>
        </is>
      </c>
      <c r="E14" t="inlineStr">
        <is>
          <t>43,400</t>
        </is>
      </c>
      <c r="F14" t="inlineStr">
        <is>
          <t>6,500</t>
        </is>
      </c>
      <c r="G14" t="inlineStr">
        <is>
          <t>4,700</t>
        </is>
      </c>
      <c r="H14" t="inlineStr">
        <is>
          <t>5,600</t>
        </is>
      </c>
    </row>
    <row r="15">
      <c r="A15" s="1" t="n">
        <v>13</v>
      </c>
      <c r="B15" t="inlineStr">
        <is>
          <t>7.</t>
        </is>
      </c>
      <c r="C15" t="inlineStr">
        <is>
          <t>Other Income Expense</t>
        </is>
      </c>
      <c r="D15" t="inlineStr">
        <is>
          <t>9,600</t>
        </is>
      </c>
      <c r="E15" t="inlineStr">
        <is>
          <t>9,600</t>
        </is>
      </c>
      <c r="F15" t="inlineStr">
        <is>
          <t>8,100</t>
        </is>
      </c>
      <c r="G15" t="inlineStr">
        <is>
          <t>8,700</t>
        </is>
      </c>
      <c r="H15" t="inlineStr">
        <is>
          <t>7,700</t>
        </is>
      </c>
    </row>
    <row r="16">
      <c r="A16" s="1" t="n">
        <v>14</v>
      </c>
      <c r="B16" t="inlineStr">
        <is>
          <t>7.1.</t>
        </is>
      </c>
      <c r="C16">
        <f>&gt;Gain on Sale of Security</f>
        <v/>
      </c>
      <c r="D16" t="inlineStr">
        <is>
          <t>9,600</t>
        </is>
      </c>
      <c r="E16" t="inlineStr">
        <is>
          <t>9,600</t>
        </is>
      </c>
      <c r="F16" t="inlineStr">
        <is>
          <t>8,100</t>
        </is>
      </c>
      <c r="G16" t="inlineStr">
        <is>
          <t>8,700</t>
        </is>
      </c>
      <c r="H16" t="inlineStr">
        <is>
          <t>7,700</t>
        </is>
      </c>
    </row>
    <row r="17">
      <c r="A17" s="1" t="n">
        <v>15</v>
      </c>
      <c r="B17" t="inlineStr">
        <is>
          <t>7.2.</t>
        </is>
      </c>
      <c r="C17">
        <f>&gt;Securities Amortization</f>
        <v/>
      </c>
      <c r="D17" t="inlineStr">
        <is>
          <t>-</t>
        </is>
      </c>
      <c r="E17" t="inlineStr">
        <is>
          <t>-</t>
        </is>
      </c>
      <c r="F17" t="inlineStr">
        <is>
          <t>-</t>
        </is>
      </c>
      <c r="G17" t="inlineStr">
        <is>
          <t>-</t>
        </is>
      </c>
      <c r="H17" t="inlineStr">
        <is>
          <t>12,900</t>
        </is>
      </c>
    </row>
    <row r="18">
      <c r="A18" s="1" t="n">
        <v>16</v>
      </c>
      <c r="B18" t="inlineStr">
        <is>
          <t>7.3.</t>
        </is>
      </c>
      <c r="C18" t="inlineStr">
        <is>
          <t xml:space="preserve">  Other Non Operating Income Expenses</t>
        </is>
      </c>
      <c r="D18" t="inlineStr">
        <is>
          <t>-</t>
        </is>
      </c>
      <c r="E18" t="inlineStr">
        <is>
          <t>-</t>
        </is>
      </c>
      <c r="F18" t="inlineStr">
        <is>
          <t>8,100</t>
        </is>
      </c>
      <c r="G18" t="inlineStr">
        <is>
          <t>14,800</t>
        </is>
      </c>
      <c r="H18" t="inlineStr">
        <is>
          <t>12,900</t>
        </is>
      </c>
    </row>
    <row r="19">
      <c r="A19" s="1" t="n">
        <v>17</v>
      </c>
      <c r="B19" t="inlineStr">
        <is>
          <t>8.</t>
        </is>
      </c>
      <c r="C19" t="inlineStr">
        <is>
          <t>Pretax Income</t>
        </is>
      </c>
      <c r="D19" t="inlineStr">
        <is>
          <t>1,988,800</t>
        </is>
      </c>
      <c r="E19" t="inlineStr">
        <is>
          <t>1,988,800</t>
        </is>
      </c>
      <c r="F19" t="inlineStr">
        <is>
          <t>1,409,300</t>
        </is>
      </c>
      <c r="G19" t="inlineStr">
        <is>
          <t>1,938,300</t>
        </is>
      </c>
      <c r="H19" t="inlineStr">
        <is>
          <t>1,924,300</t>
        </is>
      </c>
    </row>
    <row r="20">
      <c r="A20" s="1" t="n">
        <v>18</v>
      </c>
      <c r="B20" t="inlineStr">
        <is>
          <t>9.</t>
        </is>
      </c>
      <c r="C20" t="inlineStr">
        <is>
          <t>Tax Provision</t>
        </is>
      </c>
      <c r="D20" t="inlineStr">
        <is>
          <t>488,700</t>
        </is>
      </c>
      <c r="E20" t="inlineStr">
        <is>
          <t>488,700</t>
        </is>
      </c>
      <c r="F20" t="inlineStr">
        <is>
          <t>381,700</t>
        </is>
      </c>
      <c r="G20" t="inlineStr">
        <is>
          <t>504,400</t>
        </is>
      </c>
      <c r="H20" t="inlineStr">
        <is>
          <t>492,700</t>
        </is>
      </c>
    </row>
    <row r="21">
      <c r="A21" s="1" t="n">
        <v>19</v>
      </c>
      <c r="B21" t="inlineStr">
        <is>
          <t>10.</t>
        </is>
      </c>
      <c r="C21" t="inlineStr">
        <is>
          <t>Earnings from Equity Interest Net of Tax</t>
        </is>
      </c>
      <c r="D21" t="inlineStr">
        <is>
          <t>7,500</t>
        </is>
      </c>
      <c r="E21" t="inlineStr">
        <is>
          <t>7,500</t>
        </is>
      </c>
      <c r="F21" t="inlineStr">
        <is>
          <t>-6,800</t>
        </is>
      </c>
      <c r="G21" t="inlineStr">
        <is>
          <t>2,000</t>
        </is>
      </c>
      <c r="H21" t="inlineStr">
        <is>
          <t>8,900</t>
        </is>
      </c>
    </row>
    <row r="22">
      <c r="A22" s="1" t="n">
        <v>20</v>
      </c>
      <c r="B22" t="inlineStr">
        <is>
          <t>11.</t>
        </is>
      </c>
      <c r="C22" t="inlineStr">
        <is>
          <t>Net Income Common Stockholders</t>
        </is>
      </c>
      <c r="D22" t="inlineStr">
        <is>
          <t>1,407,800</t>
        </is>
      </c>
      <c r="E22" t="inlineStr">
        <is>
          <t>1,407,800</t>
        </is>
      </c>
      <c r="F22" t="inlineStr">
        <is>
          <t>945,400</t>
        </is>
      </c>
      <c r="G22" t="inlineStr">
        <is>
          <t>1,339,100</t>
        </is>
      </c>
      <c r="H22" t="inlineStr">
        <is>
          <t>1,326,400</t>
        </is>
      </c>
    </row>
    <row r="23">
      <c r="A23" s="1" t="n">
        <v>21</v>
      </c>
      <c r="B23" t="inlineStr">
        <is>
          <t>11.1.</t>
        </is>
      </c>
      <c r="C23">
        <f>&gt;Net Income</f>
        <v/>
      </c>
      <c r="D23" t="inlineStr">
        <is>
          <t>1,407,800</t>
        </is>
      </c>
      <c r="E23" t="inlineStr">
        <is>
          <t>1,407,800</t>
        </is>
      </c>
      <c r="F23" t="inlineStr">
        <is>
          <t>945,400</t>
        </is>
      </c>
      <c r="G23" t="inlineStr">
        <is>
          <t>1,339,100</t>
        </is>
      </c>
      <c r="H23" t="inlineStr">
        <is>
          <t>1,326,400</t>
        </is>
      </c>
    </row>
    <row r="24">
      <c r="A24" s="1" t="n">
        <v>22</v>
      </c>
      <c r="B24" t="inlineStr">
        <is>
          <t>11.1.1.</t>
        </is>
      </c>
      <c r="C24">
        <f>&gt;=&gt;Net Income Including Non-Controlling Interests</f>
        <v/>
      </c>
      <c r="D24" t="inlineStr">
        <is>
          <t>1,507,600</t>
        </is>
      </c>
      <c r="E24" t="inlineStr">
        <is>
          <t>1,507,600</t>
        </is>
      </c>
      <c r="F24" t="inlineStr">
        <is>
          <t>1,020,800</t>
        </is>
      </c>
      <c r="G24" t="inlineStr">
        <is>
          <t>1,435,900</t>
        </is>
      </c>
      <c r="H24" t="inlineStr">
        <is>
          <t>1,440,500</t>
        </is>
      </c>
    </row>
    <row r="25">
      <c r="A25" s="1" t="n">
        <v>23</v>
      </c>
      <c r="B25" t="inlineStr">
        <is>
          <t>11.1.1.1.</t>
        </is>
      </c>
      <c r="C25">
        <f>&gt;=&gt;  Net Income Continuous Operations</f>
        <v/>
      </c>
      <c r="D25" t="inlineStr">
        <is>
          <t>1,507,600</t>
        </is>
      </c>
      <c r="E25" t="inlineStr">
        <is>
          <t>1,507,600</t>
        </is>
      </c>
      <c r="F25" t="inlineStr">
        <is>
          <t>1,020,800</t>
        </is>
      </c>
      <c r="G25" t="inlineStr">
        <is>
          <t>1,435,900</t>
        </is>
      </c>
      <c r="H25" t="inlineStr">
        <is>
          <t>1,440,500</t>
        </is>
      </c>
    </row>
    <row r="26">
      <c r="A26" s="1" t="n">
        <v>24</v>
      </c>
      <c r="B26" t="inlineStr">
        <is>
          <t>11.1.2.</t>
        </is>
      </c>
      <c r="C26">
        <f>&gt;  Minority Interests</f>
        <v/>
      </c>
      <c r="D26" t="inlineStr">
        <is>
          <t>-99,800</t>
        </is>
      </c>
      <c r="E26" t="inlineStr">
        <is>
          <t>-99,800</t>
        </is>
      </c>
      <c r="F26" t="inlineStr">
        <is>
          <t>-75,400</t>
        </is>
      </c>
      <c r="G26" t="inlineStr">
        <is>
          <t>-96,800</t>
        </is>
      </c>
      <c r="H26" t="inlineStr">
        <is>
          <t>-114,100</t>
        </is>
      </c>
    </row>
    <row r="27">
      <c r="A27" s="1" t="n">
        <v>25</v>
      </c>
      <c r="B27" t="inlineStr">
        <is>
          <t>11.2.</t>
        </is>
      </c>
      <c r="C27" t="inlineStr">
        <is>
          <t xml:space="preserve">  Otherunder Preferred Stock Dividend</t>
        </is>
      </c>
      <c r="D27" t="inlineStr">
        <is>
          <t>-</t>
        </is>
      </c>
      <c r="E27" t="inlineStr">
        <is>
          <t>-</t>
        </is>
      </c>
      <c r="F27" t="inlineStr">
        <is>
          <t>-</t>
        </is>
      </c>
      <c r="G27" t="inlineStr">
        <is>
          <t>0</t>
        </is>
      </c>
      <c r="H27" t="inlineStr">
        <is>
          <t>-</t>
        </is>
      </c>
    </row>
    <row r="28">
      <c r="A28" s="1" t="n">
        <v>26</v>
      </c>
      <c r="B28" t="inlineStr">
        <is>
          <t>12.</t>
        </is>
      </c>
      <c r="C28" t="inlineStr">
        <is>
          <t>Diluted NI Available to Com Stockholders</t>
        </is>
      </c>
      <c r="D28" t="inlineStr">
        <is>
          <t>1,407,800</t>
        </is>
      </c>
      <c r="E28" t="inlineStr">
        <is>
          <t>1,407,800</t>
        </is>
      </c>
      <c r="F28" t="inlineStr">
        <is>
          <t>945,400</t>
        </is>
      </c>
      <c r="G28" t="inlineStr">
        <is>
          <t>1,339,100</t>
        </is>
      </c>
      <c r="H28" t="inlineStr">
        <is>
          <t>1,326,400</t>
        </is>
      </c>
    </row>
    <row r="29">
      <c r="A29" s="1" t="n">
        <v>27</v>
      </c>
      <c r="B29" t="inlineStr">
        <is>
          <t>13.</t>
        </is>
      </c>
      <c r="C29" t="inlineStr">
        <is>
          <t>Basic EPS</t>
        </is>
      </c>
      <c r="D29" t="inlineStr">
        <is>
          <t>-</t>
        </is>
      </c>
      <c r="E29" t="inlineStr">
        <is>
          <t>6.57</t>
        </is>
      </c>
      <c r="F29" t="inlineStr">
        <is>
          <t>4.38</t>
        </is>
      </c>
      <c r="G29" t="inlineStr">
        <is>
          <t>6.09</t>
        </is>
      </c>
      <c r="H29" t="inlineStr">
        <is>
          <t>5.85</t>
        </is>
      </c>
    </row>
    <row r="30">
      <c r="A30" s="1" t="n">
        <v>28</v>
      </c>
      <c r="B30" t="inlineStr">
        <is>
          <t>14.</t>
        </is>
      </c>
      <c r="C30" t="inlineStr">
        <is>
          <t>Diluted EPS</t>
        </is>
      </c>
      <c r="D30" t="inlineStr">
        <is>
          <t>-</t>
        </is>
      </c>
      <c r="E30" t="inlineStr">
        <is>
          <t>6.53</t>
        </is>
      </c>
      <c r="F30" t="inlineStr">
        <is>
          <t>4.37</t>
        </is>
      </c>
      <c r="G30" t="inlineStr">
        <is>
          <t>6.06</t>
        </is>
      </c>
      <c r="H30" t="inlineStr">
        <is>
          <t>5.83</t>
        </is>
      </c>
    </row>
    <row r="31">
      <c r="A31" s="1" t="n">
        <v>29</v>
      </c>
      <c r="B31" t="inlineStr">
        <is>
          <t>15.</t>
        </is>
      </c>
      <c r="C31" t="inlineStr">
        <is>
          <t>Basic Average Shares</t>
        </is>
      </c>
      <c r="D31" t="inlineStr">
        <is>
          <t>-</t>
        </is>
      </c>
      <c r="E31" t="inlineStr">
        <is>
          <t>214,300</t>
        </is>
      </c>
      <c r="F31" t="inlineStr">
        <is>
          <t>215,600</t>
        </is>
      </c>
      <c r="G31" t="inlineStr">
        <is>
          <t>219,800</t>
        </is>
      </c>
      <c r="H31" t="inlineStr">
        <is>
          <t>226,600</t>
        </is>
      </c>
    </row>
    <row r="32">
      <c r="A32" s="1" t="n">
        <v>30</v>
      </c>
      <c r="B32" t="inlineStr">
        <is>
          <t>16.</t>
        </is>
      </c>
      <c r="C32" t="inlineStr">
        <is>
          <t>Diluted Average Shares</t>
        </is>
      </c>
      <c r="D32" t="inlineStr">
        <is>
          <t>-</t>
        </is>
      </c>
      <c r="E32" t="inlineStr">
        <is>
          <t>215,600</t>
        </is>
      </c>
      <c r="F32" t="inlineStr">
        <is>
          <t>216,200</t>
        </is>
      </c>
      <c r="G32" t="inlineStr">
        <is>
          <t>220,900</t>
        </is>
      </c>
      <c r="H32" t="inlineStr">
        <is>
          <t>227,600</t>
        </is>
      </c>
    </row>
    <row r="33">
      <c r="A33" s="1" t="n">
        <v>31</v>
      </c>
      <c r="B33" t="inlineStr">
        <is>
          <t>17.</t>
        </is>
      </c>
      <c r="C33" t="inlineStr">
        <is>
          <t>Total Operating Income as Reported</t>
        </is>
      </c>
      <c r="D33" t="inlineStr">
        <is>
          <t>2,197,900</t>
        </is>
      </c>
      <c r="E33" t="inlineStr">
        <is>
          <t>2,197,900</t>
        </is>
      </c>
      <c r="F33" t="inlineStr">
        <is>
          <t>1,598,800</t>
        </is>
      </c>
      <c r="G33" t="inlineStr">
        <is>
          <t>2,122,300</t>
        </is>
      </c>
      <c r="H33" t="inlineStr">
        <is>
          <t>2,133,500</t>
        </is>
      </c>
    </row>
    <row r="34">
      <c r="A34" s="1" t="n">
        <v>32</v>
      </c>
      <c r="B34" t="inlineStr">
        <is>
          <t>18.</t>
        </is>
      </c>
      <c r="C34" t="inlineStr">
        <is>
          <t>Rent Expense Supplemental</t>
        </is>
      </c>
      <c r="D34" t="inlineStr">
        <is>
          <t>1,148,200</t>
        </is>
      </c>
      <c r="E34" t="inlineStr">
        <is>
          <t>1,148,200</t>
        </is>
      </c>
      <c r="F34" t="inlineStr">
        <is>
          <t>1,138,500</t>
        </is>
      </c>
      <c r="G34" t="inlineStr">
        <is>
          <t>-</t>
        </is>
      </c>
      <c r="H34" t="inlineStr">
        <is>
          <t>1,309,600</t>
        </is>
      </c>
    </row>
    <row r="35">
      <c r="A35" s="1" t="n">
        <v>33</v>
      </c>
      <c r="B35" t="inlineStr">
        <is>
          <t>19.</t>
        </is>
      </c>
      <c r="C35" t="inlineStr">
        <is>
          <t>Total Expenses</t>
        </is>
      </c>
      <c r="D35" t="inlineStr">
        <is>
          <t>12,091,500</t>
        </is>
      </c>
      <c r="E35" t="inlineStr">
        <is>
          <t>12,091,500</t>
        </is>
      </c>
      <c r="F35" t="inlineStr">
        <is>
          <t>11,572,300</t>
        </is>
      </c>
      <c r="G35" t="inlineStr">
        <is>
          <t>12,831,400</t>
        </is>
      </c>
      <c r="H35" t="inlineStr">
        <is>
          <t>13,156,700</t>
        </is>
      </c>
    </row>
    <row r="36">
      <c r="A36" s="1" t="n">
        <v>34</v>
      </c>
      <c r="B36" t="inlineStr">
        <is>
          <t>20.</t>
        </is>
      </c>
      <c r="C36" t="inlineStr">
        <is>
          <t>Net Income from Continuing &amp; Discontinued Operation</t>
        </is>
      </c>
      <c r="D36" t="inlineStr">
        <is>
          <t>1,407,800</t>
        </is>
      </c>
      <c r="E36" t="inlineStr">
        <is>
          <t>1,407,800</t>
        </is>
      </c>
      <c r="F36" t="inlineStr">
        <is>
          <t>945,400</t>
        </is>
      </c>
      <c r="G36" t="inlineStr">
        <is>
          <t>1,339,100</t>
        </is>
      </c>
      <c r="H36" t="inlineStr">
        <is>
          <t>1,326,400</t>
        </is>
      </c>
    </row>
    <row r="37">
      <c r="A37" s="1" t="n">
        <v>35</v>
      </c>
      <c r="B37" t="inlineStr">
        <is>
          <t>21.</t>
        </is>
      </c>
      <c r="C37" t="inlineStr">
        <is>
          <t>Normalized Income</t>
        </is>
      </c>
      <c r="D37" t="inlineStr">
        <is>
          <t>1,400,562</t>
        </is>
      </c>
      <c r="E37" t="inlineStr">
        <is>
          <t>1,400,562</t>
        </is>
      </c>
      <c r="F37" t="inlineStr">
        <is>
          <t>939,495</t>
        </is>
      </c>
      <c r="G37" t="inlineStr">
        <is>
          <t>1,332,662</t>
        </is>
      </c>
      <c r="H37" t="inlineStr">
        <is>
          <t>1,320,671</t>
        </is>
      </c>
    </row>
    <row r="38">
      <c r="A38" s="1" t="n">
        <v>36</v>
      </c>
      <c r="B38" t="inlineStr">
        <is>
          <t>22.</t>
        </is>
      </c>
      <c r="C38" t="inlineStr">
        <is>
          <t>Interest Income</t>
        </is>
      </c>
      <c r="D38" t="inlineStr">
        <is>
          <t>27,300</t>
        </is>
      </c>
      <c r="E38" t="inlineStr">
        <is>
          <t>27,300</t>
        </is>
      </c>
      <c r="F38" t="inlineStr">
        <is>
          <t>32,300</t>
        </is>
      </c>
      <c r="G38" t="inlineStr">
        <is>
          <t>60,300</t>
        </is>
      </c>
      <c r="H38" t="inlineStr">
        <is>
          <t>57,200</t>
        </is>
      </c>
    </row>
    <row r="39">
      <c r="A39" s="1" t="n">
        <v>37</v>
      </c>
      <c r="B39" t="inlineStr">
        <is>
          <t>23.</t>
        </is>
      </c>
      <c r="C39" t="inlineStr">
        <is>
          <t>Interest Expense</t>
        </is>
      </c>
      <c r="D39" t="inlineStr">
        <is>
          <t>202,600</t>
        </is>
      </c>
      <c r="E39" t="inlineStr">
        <is>
          <t>202,600</t>
        </is>
      </c>
      <c r="F39" t="inlineStr">
        <is>
          <t>223,400</t>
        </is>
      </c>
      <c r="G39" t="inlineStr">
        <is>
          <t>248,300</t>
        </is>
      </c>
      <c r="H39" t="inlineStr">
        <is>
          <t>268,500</t>
        </is>
      </c>
    </row>
    <row r="40">
      <c r="A40" s="1" t="n">
        <v>38</v>
      </c>
      <c r="B40" t="inlineStr">
        <is>
          <t>24.</t>
        </is>
      </c>
      <c r="C40" t="inlineStr">
        <is>
          <t>Net Interest Income</t>
        </is>
      </c>
      <c r="D40" t="inlineStr">
        <is>
          <t>-218,700</t>
        </is>
      </c>
      <c r="E40" t="inlineStr">
        <is>
          <t>-218,700</t>
        </is>
      </c>
      <c r="F40" t="inlineStr">
        <is>
          <t>-197,600</t>
        </is>
      </c>
      <c r="G40" t="inlineStr">
        <is>
          <t>-192,700</t>
        </is>
      </c>
      <c r="H40" t="inlineStr">
        <is>
          <t>-216,900</t>
        </is>
      </c>
    </row>
    <row r="41">
      <c r="A41" s="1" t="n">
        <v>39</v>
      </c>
      <c r="B41" t="inlineStr">
        <is>
          <t>25.</t>
        </is>
      </c>
      <c r="C41" t="inlineStr">
        <is>
          <t>EBIT</t>
        </is>
      </c>
      <c r="D41" t="inlineStr">
        <is>
          <t>2,191,400</t>
        </is>
      </c>
      <c r="E41" t="inlineStr">
        <is>
          <t>2,191,400</t>
        </is>
      </c>
      <c r="F41" t="inlineStr">
        <is>
          <t>1,632,700</t>
        </is>
      </c>
      <c r="G41" t="inlineStr">
        <is>
          <t>2,186,600</t>
        </is>
      </c>
      <c r="H41" t="inlineStr">
        <is>
          <t>2,192,800</t>
        </is>
      </c>
    </row>
    <row r="42">
      <c r="A42" s="1" t="n">
        <v>40</v>
      </c>
      <c r="B42" t="inlineStr">
        <is>
          <t>26.</t>
        </is>
      </c>
      <c r="C42" t="inlineStr">
        <is>
          <t>EBITDA</t>
        </is>
      </c>
      <c r="D42" t="inlineStr">
        <is>
          <t>2,403,500</t>
        </is>
      </c>
      <c r="E42" t="inlineStr">
        <is>
          <t>-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</row>
    <row r="43">
      <c r="A43" s="1" t="n">
        <v>41</v>
      </c>
      <c r="B43" t="inlineStr">
        <is>
          <t>27.</t>
        </is>
      </c>
      <c r="C43" t="inlineStr">
        <is>
          <t>Reconciled Cost of Revenue</t>
        </is>
      </c>
      <c r="D43" t="inlineStr">
        <is>
          <t>11,499,700</t>
        </is>
      </c>
      <c r="E43" t="inlineStr">
        <is>
          <t>11,499,700</t>
        </is>
      </c>
      <c r="F43" t="inlineStr">
        <is>
          <t>10,989,200</t>
        </is>
      </c>
      <c r="G43" t="inlineStr">
        <is>
          <t>12,194,000</t>
        </is>
      </c>
      <c r="H43" t="inlineStr">
        <is>
          <t>12,437,300</t>
        </is>
      </c>
    </row>
    <row r="44">
      <c r="A44" s="1" t="n">
        <v>42</v>
      </c>
      <c r="B44" t="inlineStr">
        <is>
          <t>28.</t>
        </is>
      </c>
      <c r="C44" t="inlineStr">
        <is>
          <t>Reconciled Depreciation</t>
        </is>
      </c>
      <c r="D44" t="inlineStr">
        <is>
          <t>212,100</t>
        </is>
      </c>
      <c r="E44" t="inlineStr">
        <is>
          <t>212,100</t>
        </is>
      </c>
      <c r="F44" t="inlineStr">
        <is>
          <t>222,600</t>
        </is>
      </c>
      <c r="G44" t="inlineStr">
        <is>
          <t>231,500</t>
        </is>
      </c>
      <c r="H44" t="inlineStr">
        <is>
          <t>264,000</t>
        </is>
      </c>
    </row>
    <row r="45">
      <c r="A45" s="1" t="n">
        <v>43</v>
      </c>
      <c r="B45" t="inlineStr">
        <is>
          <t>29.</t>
        </is>
      </c>
      <c r="C45" t="inlineStr">
        <is>
          <t>Net Income from Continuing Operation Net Minority Interest</t>
        </is>
      </c>
      <c r="D45" t="inlineStr">
        <is>
          <t>1,407,800</t>
        </is>
      </c>
      <c r="E45" t="inlineStr">
        <is>
          <t>1,407,800</t>
        </is>
      </c>
      <c r="F45" t="inlineStr">
        <is>
          <t>945,400</t>
        </is>
      </c>
      <c r="G45" t="inlineStr">
        <is>
          <t>1,339,100</t>
        </is>
      </c>
      <c r="H45" t="inlineStr">
        <is>
          <t>1,326,400</t>
        </is>
      </c>
    </row>
    <row r="46">
      <c r="A46" s="1" t="n">
        <v>44</v>
      </c>
      <c r="B46" t="inlineStr">
        <is>
          <t>30.</t>
        </is>
      </c>
      <c r="C46" t="inlineStr">
        <is>
          <t>Total Unusual Items Excluding Goodwill</t>
        </is>
      </c>
      <c r="D46" t="inlineStr">
        <is>
          <t>9,600</t>
        </is>
      </c>
      <c r="E46" t="inlineStr">
        <is>
          <t>9,600</t>
        </is>
      </c>
      <c r="F46" t="inlineStr">
        <is>
          <t>8,100</t>
        </is>
      </c>
      <c r="G46" t="inlineStr">
        <is>
          <t>8,700</t>
        </is>
      </c>
      <c r="H46" t="inlineStr">
        <is>
          <t>7,700</t>
        </is>
      </c>
    </row>
    <row r="47">
      <c r="A47" s="1" t="n">
        <v>45</v>
      </c>
      <c r="B47" t="inlineStr">
        <is>
          <t>31.</t>
        </is>
      </c>
      <c r="C47" t="inlineStr">
        <is>
          <t>Total Unusual Items</t>
        </is>
      </c>
      <c r="D47" t="inlineStr">
        <is>
          <t>9,600</t>
        </is>
      </c>
      <c r="E47" t="inlineStr">
        <is>
          <t>9,600</t>
        </is>
      </c>
      <c r="F47" t="inlineStr">
        <is>
          <t>8,100</t>
        </is>
      </c>
      <c r="G47" t="inlineStr">
        <is>
          <t>8,700</t>
        </is>
      </c>
      <c r="H47" t="inlineStr">
        <is>
          <t>7,700</t>
        </is>
      </c>
    </row>
    <row r="48">
      <c r="A48" s="1" t="n">
        <v>46</v>
      </c>
      <c r="B48" t="inlineStr">
        <is>
          <t>32.</t>
        </is>
      </c>
      <c r="C48" t="inlineStr">
        <is>
          <t>Normalized EBITDA</t>
        </is>
      </c>
      <c r="D48" t="inlineStr">
        <is>
          <t>2,393,900</t>
        </is>
      </c>
      <c r="E48" t="inlineStr">
        <is>
          <t>2,393,900</t>
        </is>
      </c>
      <c r="F48" t="inlineStr">
        <is>
          <t>1,847,200</t>
        </is>
      </c>
      <c r="G48" t="inlineStr">
        <is>
          <t>2,409,400</t>
        </is>
      </c>
      <c r="H48" t="inlineStr">
        <is>
          <t>2,449,100</t>
        </is>
      </c>
    </row>
    <row r="49">
      <c r="A49" s="1" t="n">
        <v>47</v>
      </c>
      <c r="B49" t="inlineStr">
        <is>
          <t>33.</t>
        </is>
      </c>
      <c r="C49" t="inlineStr">
        <is>
          <t>Tax Rate for Calcs</t>
        </is>
      </c>
      <c r="D49" t="inlineStr">
        <is>
          <t>0</t>
        </is>
      </c>
      <c r="E49" t="inlineStr">
        <is>
          <t>0</t>
        </is>
      </c>
      <c r="F49" t="inlineStr">
        <is>
          <t>0</t>
        </is>
      </c>
      <c r="G49" t="inlineStr">
        <is>
          <t>0</t>
        </is>
      </c>
      <c r="H49" t="inlineStr">
        <is>
          <t>0</t>
        </is>
      </c>
    </row>
    <row r="50">
      <c r="A50" s="1" t="n">
        <v>48</v>
      </c>
      <c r="B50" t="inlineStr">
        <is>
          <t>34.</t>
        </is>
      </c>
      <c r="C50" t="inlineStr">
        <is>
          <t>Tax Effect of Unusual Items</t>
        </is>
      </c>
      <c r="D50" t="inlineStr">
        <is>
          <t>2,362</t>
        </is>
      </c>
      <c r="E50" t="inlineStr">
        <is>
          <t>2,362</t>
        </is>
      </c>
      <c r="F50" t="inlineStr">
        <is>
          <t>2,195</t>
        </is>
      </c>
      <c r="G50" t="inlineStr">
        <is>
          <t>2,262</t>
        </is>
      </c>
      <c r="H50" t="inlineStr">
        <is>
          <t>1,971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12/30/2021</t>
        </is>
      </c>
      <c r="E1" s="1" t="inlineStr">
        <is>
          <t>12/30/2020</t>
        </is>
      </c>
      <c r="F1" s="1" t="inlineStr">
        <is>
          <t>12/30/2019</t>
        </is>
      </c>
      <c r="G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28,421,800</t>
        </is>
      </c>
      <c r="E2" t="inlineStr">
        <is>
          <t>27,647,200</t>
        </is>
      </c>
      <c r="F2" t="inlineStr">
        <is>
          <t>26,783,400</t>
        </is>
      </c>
      <c r="G2" t="inlineStr">
        <is>
          <t>24,617,000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15,909,500</t>
        </is>
      </c>
      <c r="E3" t="inlineStr">
        <is>
          <t>15,590,100</t>
        </is>
      </c>
      <c r="F3" t="inlineStr">
        <is>
          <t>14,584,700</t>
        </is>
      </c>
      <c r="G3" t="inlineStr">
        <is>
          <t>13,726,900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5,316,800</t>
        </is>
      </c>
      <c r="E4" t="inlineStr">
        <is>
          <t>5,600,500</t>
        </is>
      </c>
      <c r="F4" t="inlineStr">
        <is>
          <t>4,309,300</t>
        </is>
      </c>
      <c r="G4" t="inlineStr">
        <is>
          <t>3,657,900</t>
        </is>
      </c>
    </row>
    <row r="5">
      <c r="A5" s="1" t="n">
        <v>3</v>
      </c>
      <c r="B5" t="inlineStr">
        <is>
          <t>1.1.1.1.</t>
        </is>
      </c>
      <c r="C5">
        <f>&gt;=&gt;=&gt;Cash And Cash Equivalents</f>
        <v/>
      </c>
      <c r="D5" t="inlineStr">
        <is>
          <t>5,316,800</t>
        </is>
      </c>
      <c r="E5" t="inlineStr">
        <is>
          <t>5,600,500</t>
        </is>
      </c>
      <c r="F5" t="inlineStr">
        <is>
          <t>4,305,700</t>
        </is>
      </c>
      <c r="G5" t="inlineStr">
        <is>
          <t>3,652,400</t>
        </is>
      </c>
    </row>
    <row r="6">
      <c r="A6" s="1" t="n">
        <v>4</v>
      </c>
      <c r="B6" t="inlineStr">
        <is>
          <t>1.1.1.2.</t>
        </is>
      </c>
      <c r="C6">
        <f>&gt;=&gt;  Other Short Term Investments</f>
        <v/>
      </c>
      <c r="D6" t="inlineStr">
        <is>
          <t>-</t>
        </is>
      </c>
      <c r="E6" t="inlineStr">
        <is>
          <t>0</t>
        </is>
      </c>
      <c r="F6" t="inlineStr">
        <is>
          <t>3,600</t>
        </is>
      </c>
      <c r="G6" t="inlineStr">
        <is>
          <t>5,500</t>
        </is>
      </c>
    </row>
    <row r="7">
      <c r="A7" s="1" t="n">
        <v>5</v>
      </c>
      <c r="B7" t="inlineStr">
        <is>
          <t>1.1.2.</t>
        </is>
      </c>
      <c r="C7">
        <f>&gt;=&gt;Receivables</f>
        <v/>
      </c>
      <c r="D7" t="inlineStr">
        <is>
          <t>8,472,500</t>
        </is>
      </c>
      <c r="E7" t="inlineStr">
        <is>
          <t>7,813,400</t>
        </is>
      </c>
      <c r="F7" t="inlineStr">
        <is>
          <t>7,829,000</t>
        </is>
      </c>
      <c r="G7" t="inlineStr">
        <is>
          <t>7,666,100</t>
        </is>
      </c>
    </row>
    <row r="8">
      <c r="A8" s="1" t="n">
        <v>6</v>
      </c>
      <c r="B8" t="inlineStr">
        <is>
          <t>1.1.2.1.</t>
        </is>
      </c>
      <c r="C8">
        <f>&gt;=&gt;  Accounts receivable</f>
        <v/>
      </c>
      <c r="D8" t="inlineStr">
        <is>
          <t>8,472,500</t>
        </is>
      </c>
      <c r="E8" t="inlineStr">
        <is>
          <t>7,813,400</t>
        </is>
      </c>
      <c r="F8" t="inlineStr">
        <is>
          <t>7,829,000</t>
        </is>
      </c>
      <c r="G8" t="inlineStr">
        <is>
          <t>7,666,100</t>
        </is>
      </c>
    </row>
    <row r="9">
      <c r="A9" s="1" t="n">
        <v>7</v>
      </c>
      <c r="B9" t="inlineStr">
        <is>
          <t>1.1.2.1.1.</t>
        </is>
      </c>
      <c r="C9">
        <f>&gt;=&gt;  =&gt;Gross Accounts Receivable</f>
        <v/>
      </c>
      <c r="D9" t="inlineStr">
        <is>
          <t>8,494,200</t>
        </is>
      </c>
      <c r="E9" t="inlineStr">
        <is>
          <t>7,843,800</t>
        </is>
      </c>
      <c r="F9" t="inlineStr">
        <is>
          <t>7,850,500</t>
        </is>
      </c>
      <c r="G9" t="inlineStr">
        <is>
          <t>7,692,900</t>
        </is>
      </c>
    </row>
    <row r="10">
      <c r="A10" s="1" t="n">
        <v>8</v>
      </c>
      <c r="B10" t="inlineStr">
        <is>
          <t>1.1.2.1.2.</t>
        </is>
      </c>
      <c r="C10">
        <f>&gt;=&gt;    Allowance For Doubtful Accounts Receivable</f>
        <v/>
      </c>
      <c r="D10" t="inlineStr">
        <is>
          <t>-21,700</t>
        </is>
      </c>
      <c r="E10" t="inlineStr">
        <is>
          <t>-30,400</t>
        </is>
      </c>
      <c r="F10" t="inlineStr">
        <is>
          <t>-21,500</t>
        </is>
      </c>
      <c r="G10" t="inlineStr">
        <is>
          <t>-26,800</t>
        </is>
      </c>
    </row>
    <row r="11">
      <c r="A11" s="1" t="n">
        <v>9</v>
      </c>
      <c r="B11" t="inlineStr">
        <is>
          <t>1.1.3.</t>
        </is>
      </c>
      <c r="C11">
        <f>&gt;=&gt;Inventory</f>
        <v/>
      </c>
      <c r="D11" t="inlineStr">
        <is>
          <t>1,201,000</t>
        </is>
      </c>
      <c r="E11" t="inlineStr">
        <is>
          <t>1,101,200</t>
        </is>
      </c>
      <c r="F11" t="inlineStr">
        <is>
          <t>1,257,600</t>
        </is>
      </c>
      <c r="G11" t="inlineStr">
        <is>
          <t>1,161,500</t>
        </is>
      </c>
    </row>
    <row r="12">
      <c r="A12" s="1" t="n">
        <v>10</v>
      </c>
      <c r="B12" t="inlineStr">
        <is>
          <t>1.1.3.1.</t>
        </is>
      </c>
      <c r="C12">
        <f>&gt;=&gt;  Work in Process</f>
        <v/>
      </c>
      <c r="D12" t="inlineStr">
        <is>
          <t>1,201,000</t>
        </is>
      </c>
      <c r="E12" t="inlineStr">
        <is>
          <t>1,101,200</t>
        </is>
      </c>
      <c r="F12" t="inlineStr">
        <is>
          <t>1,257,600</t>
        </is>
      </c>
      <c r="G12" t="inlineStr">
        <is>
          <t>1,161,500</t>
        </is>
      </c>
    </row>
    <row r="13">
      <c r="A13" s="1" t="n">
        <v>11</v>
      </c>
      <c r="B13" t="inlineStr">
        <is>
          <t>1.1.4.</t>
        </is>
      </c>
      <c r="C13">
        <f>&gt;  Other Current Assets</f>
        <v/>
      </c>
      <c r="D13" t="inlineStr">
        <is>
          <t>919,200</t>
        </is>
      </c>
      <c r="E13" t="inlineStr">
        <is>
          <t>1,075,000</t>
        </is>
      </c>
      <c r="F13" t="inlineStr">
        <is>
          <t>1,188,800</t>
        </is>
      </c>
      <c r="G13" t="inlineStr">
        <is>
          <t>1,241,400</t>
        </is>
      </c>
    </row>
    <row r="14">
      <c r="A14" s="1" t="n">
        <v>12</v>
      </c>
      <c r="B14" t="inlineStr">
        <is>
          <t>1.2.</t>
        </is>
      </c>
      <c r="C14" t="inlineStr">
        <is>
          <t xml:space="preserve">  Total non-current assets</t>
        </is>
      </c>
      <c r="D14" t="inlineStr">
        <is>
          <t>12,512,300</t>
        </is>
      </c>
      <c r="E14" t="inlineStr">
        <is>
          <t>12,057,100</t>
        </is>
      </c>
      <c r="F14" t="inlineStr">
        <is>
          <t>12,198,700</t>
        </is>
      </c>
      <c r="G14" t="inlineStr">
        <is>
          <t>10,890,100</t>
        </is>
      </c>
    </row>
    <row r="15">
      <c r="A15" s="1" t="n">
        <v>13</v>
      </c>
      <c r="B15" t="inlineStr">
        <is>
          <t>1.2.1.</t>
        </is>
      </c>
      <c r="C15" t="inlineStr">
        <is>
          <t xml:space="preserve">  =&gt;Net PPE</t>
        </is>
      </c>
      <c r="D15" t="inlineStr">
        <is>
          <t>2,195,000</t>
        </is>
      </c>
      <c r="E15" t="inlineStr">
        <is>
          <t>1,808,600</t>
        </is>
      </c>
      <c r="F15" t="inlineStr">
        <is>
          <t>2,061,700</t>
        </is>
      </c>
      <c r="G15" t="inlineStr">
        <is>
          <t>694,400</t>
        </is>
      </c>
    </row>
    <row r="16">
      <c r="A16" s="1" t="n">
        <v>14</v>
      </c>
      <c r="B16" t="inlineStr">
        <is>
          <t>1.2.1.1.</t>
        </is>
      </c>
      <c r="C16" t="inlineStr">
        <is>
          <t xml:space="preserve">  =&gt;=&gt;Gross PPE</t>
        </is>
      </c>
      <c r="D16" t="inlineStr">
        <is>
          <t>3,360,700</t>
        </is>
      </c>
      <c r="E16" t="inlineStr">
        <is>
          <t>2,965,300</t>
        </is>
      </c>
      <c r="F16" t="inlineStr">
        <is>
          <t>3,204,500</t>
        </is>
      </c>
      <c r="G16" t="inlineStr">
        <is>
          <t>1,879,400</t>
        </is>
      </c>
    </row>
    <row r="17">
      <c r="A17" s="1" t="n">
        <v>15</v>
      </c>
      <c r="B17" t="inlineStr">
        <is>
          <t>1.2.1.1.1.</t>
        </is>
      </c>
      <c r="C17" t="inlineStr">
        <is>
          <t xml:space="preserve">  =&gt;=&gt;  Other Properties</t>
        </is>
      </c>
      <c r="D17" t="inlineStr">
        <is>
          <t>3,360,700</t>
        </is>
      </c>
      <c r="E17" t="inlineStr">
        <is>
          <t>2,965,300</t>
        </is>
      </c>
      <c r="F17" t="inlineStr">
        <is>
          <t>3,204,500</t>
        </is>
      </c>
      <c r="G17" t="inlineStr">
        <is>
          <t>-</t>
        </is>
      </c>
    </row>
    <row r="18">
      <c r="A18" s="1" t="n">
        <v>16</v>
      </c>
      <c r="B18" t="inlineStr">
        <is>
          <t>1.2.1.2.</t>
        </is>
      </c>
      <c r="C18" t="inlineStr">
        <is>
          <t xml:space="preserve">  =&gt;  Accumulated Depreciation</t>
        </is>
      </c>
      <c r="D18" t="inlineStr">
        <is>
          <t>-1,165,700</t>
        </is>
      </c>
      <c r="E18" t="inlineStr">
        <is>
          <t>-1,156,700</t>
        </is>
      </c>
      <c r="F18" t="inlineStr">
        <is>
          <t>-1,142,800</t>
        </is>
      </c>
      <c r="G18" t="inlineStr">
        <is>
          <t>-1,185,000</t>
        </is>
      </c>
    </row>
    <row r="19">
      <c r="A19" s="1" t="n">
        <v>17</v>
      </c>
      <c r="B19" t="inlineStr">
        <is>
          <t>1.2.2.</t>
        </is>
      </c>
      <c r="C19" t="inlineStr">
        <is>
          <t xml:space="preserve">  =&gt;Goodwill And Other Intangible Assets</t>
        </is>
      </c>
      <c r="D19" t="inlineStr">
        <is>
          <t>10,036,600</t>
        </is>
      </c>
      <c r="E19" t="inlineStr">
        <is>
          <t>9,908,200</t>
        </is>
      </c>
      <c r="F19" t="inlineStr">
        <is>
          <t>9,778,700</t>
        </is>
      </c>
      <c r="G19" t="inlineStr">
        <is>
          <t>9,767,100</t>
        </is>
      </c>
    </row>
    <row r="20">
      <c r="A20" s="1" t="n">
        <v>18</v>
      </c>
      <c r="B20" t="inlineStr">
        <is>
          <t>1.2.2.1.</t>
        </is>
      </c>
      <c r="C20" t="inlineStr">
        <is>
          <t xml:space="preserve">  =&gt;=&gt;Goodwill</t>
        </is>
      </c>
      <c r="D20" t="inlineStr">
        <is>
          <t>9,738,600</t>
        </is>
      </c>
      <c r="E20" t="inlineStr">
        <is>
          <t>9,609,700</t>
        </is>
      </c>
      <c r="F20" t="inlineStr">
        <is>
          <t>9,440,500</t>
        </is>
      </c>
      <c r="G20" t="inlineStr">
        <is>
          <t>9,384,300</t>
        </is>
      </c>
    </row>
    <row r="21">
      <c r="A21" s="1" t="n">
        <v>19</v>
      </c>
      <c r="B21" t="inlineStr">
        <is>
          <t>1.2.2.2.</t>
        </is>
      </c>
      <c r="C21" t="inlineStr">
        <is>
          <t xml:space="preserve">  =&gt;  Other Intangible Assets</t>
        </is>
      </c>
      <c r="D21" t="inlineStr">
        <is>
          <t>298,000</t>
        </is>
      </c>
      <c r="E21" t="inlineStr">
        <is>
          <t>298,500</t>
        </is>
      </c>
      <c r="F21" t="inlineStr">
        <is>
          <t>338,200</t>
        </is>
      </c>
      <c r="G21" t="inlineStr">
        <is>
          <t>382,800</t>
        </is>
      </c>
    </row>
    <row r="22">
      <c r="A22" s="1" t="n">
        <v>20</v>
      </c>
      <c r="B22" t="inlineStr">
        <is>
          <t>1.2.3.</t>
        </is>
      </c>
      <c r="C22" t="inlineStr">
        <is>
          <t xml:space="preserve">  =&gt;Investments And Advances</t>
        </is>
      </c>
      <c r="D22" t="inlineStr">
        <is>
          <t>76,300</t>
        </is>
      </c>
      <c r="E22" t="inlineStr">
        <is>
          <t>85,300</t>
        </is>
      </c>
      <c r="F22" t="inlineStr">
        <is>
          <t>106,800</t>
        </is>
      </c>
      <c r="G22" t="inlineStr">
        <is>
          <t>120,900</t>
        </is>
      </c>
    </row>
    <row r="23">
      <c r="A23" s="1" t="n">
        <v>21</v>
      </c>
      <c r="B23" t="inlineStr">
        <is>
          <t>1.2.3.1.</t>
        </is>
      </c>
      <c r="C23" t="inlineStr">
        <is>
          <t xml:space="preserve">  =&gt;  Long Term Equity Investment</t>
        </is>
      </c>
      <c r="D23" t="inlineStr">
        <is>
          <t>76,300</t>
        </is>
      </c>
      <c r="E23" t="inlineStr">
        <is>
          <t>85,300</t>
        </is>
      </c>
      <c r="F23" t="inlineStr">
        <is>
          <t>106,800</t>
        </is>
      </c>
      <c r="G23" t="inlineStr">
        <is>
          <t>120,900</t>
        </is>
      </c>
    </row>
    <row r="24">
      <c r="A24" s="1" t="n">
        <v>22</v>
      </c>
      <c r="B24" t="inlineStr">
        <is>
          <t>1.2.4.</t>
        </is>
      </c>
      <c r="C24" t="inlineStr">
        <is>
          <t xml:space="preserve">    Other Non Current Assets</t>
        </is>
      </c>
      <c r="D24" t="inlineStr">
        <is>
          <t>204,400</t>
        </is>
      </c>
      <c r="E24" t="inlineStr">
        <is>
          <t>255,000</t>
        </is>
      </c>
      <c r="F24" t="inlineStr">
        <is>
          <t>251,500</t>
        </is>
      </c>
      <c r="G24" t="inlineStr">
        <is>
          <t>307,700</t>
        </is>
      </c>
    </row>
    <row r="25">
      <c r="A25" s="1" t="n">
        <v>23</v>
      </c>
      <c r="B25" t="inlineStr">
        <is>
          <t>2.</t>
        </is>
      </c>
      <c r="C25" t="inlineStr">
        <is>
          <t>Total Liabilities Net Minority Interest</t>
        </is>
      </c>
      <c r="D25" t="inlineStr">
        <is>
          <t>24,648,100</t>
        </is>
      </c>
      <c r="E25" t="inlineStr">
        <is>
          <t>24,070,300</t>
        </is>
      </c>
      <c r="F25" t="inlineStr">
        <is>
          <t>23,409,700</t>
        </is>
      </c>
      <c r="G25" t="inlineStr">
        <is>
          <t>21,510,100</t>
        </is>
      </c>
    </row>
    <row r="26">
      <c r="A26" s="1" t="n">
        <v>24</v>
      </c>
      <c r="B26" t="inlineStr">
        <is>
          <t>2.1.</t>
        </is>
      </c>
      <c r="C26">
        <f>&gt;Current Liabilities</f>
        <v/>
      </c>
      <c r="D26" t="inlineStr">
        <is>
          <t>16,226,200</t>
        </is>
      </c>
      <c r="E26" t="inlineStr">
        <is>
          <t>15,525,100</t>
        </is>
      </c>
      <c r="F26" t="inlineStr">
        <is>
          <t>15,980,900</t>
        </is>
      </c>
      <c r="G26" t="inlineStr">
        <is>
          <t>15,270,200</t>
        </is>
      </c>
    </row>
    <row r="27">
      <c r="A27" s="1" t="n">
        <v>25</v>
      </c>
      <c r="B27" t="inlineStr">
        <is>
          <t>2.1.1.</t>
        </is>
      </c>
      <c r="C27">
        <f>&gt;=&gt;Payables And Accrued Expenses</f>
        <v/>
      </c>
      <c r="D27" t="inlineStr">
        <is>
          <t>12,160,500</t>
        </is>
      </c>
      <c r="E27" t="inlineStr">
        <is>
          <t>11,757,500</t>
        </is>
      </c>
      <c r="F27" t="inlineStr">
        <is>
          <t>12,021,200</t>
        </is>
      </c>
      <c r="G27" t="inlineStr">
        <is>
          <t>11,644,900</t>
        </is>
      </c>
    </row>
    <row r="28">
      <c r="A28" s="1" t="n">
        <v>26</v>
      </c>
      <c r="B28" t="inlineStr">
        <is>
          <t>2.1.1.1.</t>
        </is>
      </c>
      <c r="C28">
        <f>&gt;=&gt;  Payables</f>
        <v/>
      </c>
      <c r="D28" t="inlineStr">
        <is>
          <t>12,160,500</t>
        </is>
      </c>
      <c r="E28" t="inlineStr">
        <is>
          <t>11,757,500</t>
        </is>
      </c>
      <c r="F28" t="inlineStr">
        <is>
          <t>12,021,200</t>
        </is>
      </c>
      <c r="G28" t="inlineStr">
        <is>
          <t>11,644,900</t>
        </is>
      </c>
    </row>
    <row r="29">
      <c r="A29" s="1" t="n">
        <v>27</v>
      </c>
      <c r="B29" t="inlineStr">
        <is>
          <t>2.1.1.1.1.</t>
        </is>
      </c>
      <c r="C29">
        <f>&gt;=&gt;  =&gt;Accounts Payable</f>
        <v/>
      </c>
      <c r="D29" t="inlineStr">
        <is>
          <t>11,897,200</t>
        </is>
      </c>
      <c r="E29" t="inlineStr">
        <is>
          <t>11,513,000</t>
        </is>
      </c>
      <c r="F29" t="inlineStr">
        <is>
          <t>11,768,400</t>
        </is>
      </c>
      <c r="G29" t="inlineStr">
        <is>
          <t>11,464,300</t>
        </is>
      </c>
    </row>
    <row r="30">
      <c r="A30" s="1" t="n">
        <v>28</v>
      </c>
      <c r="B30" t="inlineStr">
        <is>
          <t>2.1.1.1.2.</t>
        </is>
      </c>
      <c r="C30">
        <f>&gt;=&gt;    Total Tax Payable</f>
        <v/>
      </c>
      <c r="D30" t="inlineStr">
        <is>
          <t>263,300</t>
        </is>
      </c>
      <c r="E30" t="inlineStr">
        <is>
          <t>244,500</t>
        </is>
      </c>
      <c r="F30" t="inlineStr">
        <is>
          <t>252,800</t>
        </is>
      </c>
      <c r="G30" t="inlineStr">
        <is>
          <t>180,600</t>
        </is>
      </c>
    </row>
    <row r="31">
      <c r="A31" s="1" t="n">
        <v>29</v>
      </c>
      <c r="B31" t="inlineStr">
        <is>
          <t>2.1.2.</t>
        </is>
      </c>
      <c r="C31">
        <f>&gt;=&gt;Current Debt And Capital Lease Obligation</f>
        <v/>
      </c>
      <c r="D31" t="inlineStr">
        <is>
          <t>9,600</t>
        </is>
      </c>
      <c r="E31" t="inlineStr">
        <is>
          <t>3,900</t>
        </is>
      </c>
      <c r="F31" t="inlineStr">
        <is>
          <t>612,500</t>
        </is>
      </c>
      <c r="G31" t="inlineStr">
        <is>
          <t>507,700</t>
        </is>
      </c>
    </row>
    <row r="32">
      <c r="A32" s="1" t="n">
        <v>30</v>
      </c>
      <c r="B32" t="inlineStr">
        <is>
          <t>2.1.2.1.</t>
        </is>
      </c>
      <c r="C32">
        <f>&gt;=&gt;  Current Debt</f>
        <v/>
      </c>
      <c r="D32" t="inlineStr">
        <is>
          <t>9,600</t>
        </is>
      </c>
      <c r="E32" t="inlineStr">
        <is>
          <t>3,900</t>
        </is>
      </c>
      <c r="F32" t="inlineStr">
        <is>
          <t>612,500</t>
        </is>
      </c>
      <c r="G32" t="inlineStr">
        <is>
          <t>507,700</t>
        </is>
      </c>
    </row>
    <row r="33">
      <c r="A33" s="1" t="n">
        <v>31</v>
      </c>
      <c r="B33" t="inlineStr">
        <is>
          <t>2.1.2.1.1.</t>
        </is>
      </c>
      <c r="C33">
        <f>&gt;=&gt;  =&gt;Line of Credit</f>
        <v/>
      </c>
      <c r="D33" t="inlineStr">
        <is>
          <t>9,600</t>
        </is>
      </c>
      <c r="E33" t="inlineStr">
        <is>
          <t>-</t>
        </is>
      </c>
      <c r="F33" t="inlineStr">
        <is>
          <t>-</t>
        </is>
      </c>
      <c r="G33" t="inlineStr">
        <is>
          <t>-</t>
        </is>
      </c>
    </row>
    <row r="34">
      <c r="A34" s="1" t="n">
        <v>32</v>
      </c>
      <c r="B34" t="inlineStr">
        <is>
          <t>2.1.2.1.2.</t>
        </is>
      </c>
      <c r="C34">
        <f>&gt;=&gt;    Other Current Borrowings</f>
        <v/>
      </c>
      <c r="D34" t="inlineStr">
        <is>
          <t>-</t>
        </is>
      </c>
      <c r="E34" t="inlineStr">
        <is>
          <t>3,900</t>
        </is>
      </c>
      <c r="F34" t="inlineStr">
        <is>
          <t>612,500</t>
        </is>
      </c>
      <c r="G34" t="inlineStr">
        <is>
          <t>507,700</t>
        </is>
      </c>
    </row>
    <row r="35">
      <c r="A35" s="1" t="n">
        <v>33</v>
      </c>
      <c r="B35" t="inlineStr">
        <is>
          <t>2.1.3.</t>
        </is>
      </c>
      <c r="C35">
        <f>&gt;=&gt;Current Deferred Liabilities</f>
        <v/>
      </c>
      <c r="D35" t="inlineStr">
        <is>
          <t>1,644,500</t>
        </is>
      </c>
      <c r="E35" t="inlineStr">
        <is>
          <t>1,361,300</t>
        </is>
      </c>
      <c r="F35" t="inlineStr">
        <is>
          <t>1,215,300</t>
        </is>
      </c>
      <c r="G35" t="inlineStr">
        <is>
          <t>1,159,000</t>
        </is>
      </c>
    </row>
    <row r="36">
      <c r="A36" s="1" t="n">
        <v>34</v>
      </c>
      <c r="B36" t="inlineStr">
        <is>
          <t>2.1.3.1.</t>
        </is>
      </c>
      <c r="C36">
        <f>&gt;=&gt;  Current Deferred Revenue</f>
        <v/>
      </c>
      <c r="D36" t="inlineStr">
        <is>
          <t>1,644,500</t>
        </is>
      </c>
      <c r="E36" t="inlineStr">
        <is>
          <t>1,361,300</t>
        </is>
      </c>
      <c r="F36" t="inlineStr">
        <is>
          <t>1,215,300</t>
        </is>
      </c>
      <c r="G36" t="inlineStr">
        <is>
          <t>1,159,000</t>
        </is>
      </c>
    </row>
    <row r="37">
      <c r="A37" s="1" t="n">
        <v>35</v>
      </c>
      <c r="B37" t="inlineStr">
        <is>
          <t>2.1.4.</t>
        </is>
      </c>
      <c r="C37">
        <f>&gt;  Other Current Liabilities</f>
        <v/>
      </c>
      <c r="D37" t="inlineStr">
        <is>
          <t>2,411,600</t>
        </is>
      </c>
      <c r="E37" t="inlineStr">
        <is>
          <t>2,402,400</t>
        </is>
      </c>
      <c r="F37" t="inlineStr">
        <is>
          <t>2,131,900</t>
        </is>
      </c>
      <c r="G37" t="inlineStr">
        <is>
          <t>1,958,600</t>
        </is>
      </c>
    </row>
    <row r="38">
      <c r="A38" s="1" t="n">
        <v>36</v>
      </c>
      <c r="B38" t="inlineStr">
        <is>
          <t>2.2.</t>
        </is>
      </c>
      <c r="C38" t="inlineStr">
        <is>
          <t xml:space="preserve">  Total Non Current Liabilities Net Minority Interest</t>
        </is>
      </c>
      <c r="D38" t="inlineStr">
        <is>
          <t>8,421,900</t>
        </is>
      </c>
      <c r="E38" t="inlineStr">
        <is>
          <t>8,545,200</t>
        </is>
      </c>
      <c r="F38" t="inlineStr">
        <is>
          <t>7,428,800</t>
        </is>
      </c>
      <c r="G38" t="inlineStr">
        <is>
          <t>6,239,900</t>
        </is>
      </c>
    </row>
    <row r="39">
      <c r="A39" s="1" t="n">
        <v>37</v>
      </c>
      <c r="B39" t="inlineStr">
        <is>
          <t>2.2.1.</t>
        </is>
      </c>
      <c r="C39" t="inlineStr">
        <is>
          <t xml:space="preserve">  =&gt;Long Term Debt And Capital Lease Obligation</t>
        </is>
      </c>
      <c r="D39" t="inlineStr">
        <is>
          <t>6,637,800</t>
        </is>
      </c>
      <c r="E39" t="inlineStr">
        <is>
          <t>6,921,300</t>
        </is>
      </c>
      <c r="F39" t="inlineStr">
        <is>
          <t>5,806,600</t>
        </is>
      </c>
      <c r="G39" t="inlineStr">
        <is>
          <t>4,384,100</t>
        </is>
      </c>
    </row>
    <row r="40">
      <c r="A40" s="1" t="n">
        <v>38</v>
      </c>
      <c r="B40" t="inlineStr">
        <is>
          <t>2.2.1.1.</t>
        </is>
      </c>
      <c r="C40" t="inlineStr">
        <is>
          <t xml:space="preserve">  =&gt;=&gt;Long Term Debt</t>
        </is>
      </c>
      <c r="D40" t="inlineStr">
        <is>
          <t>5,685,700</t>
        </is>
      </c>
      <c r="E40" t="inlineStr">
        <is>
          <t>5,807,300</t>
        </is>
      </c>
      <c r="F40" t="inlineStr">
        <is>
          <t>4,531,900</t>
        </is>
      </c>
      <c r="G40" t="inlineStr">
        <is>
          <t>4,384,100</t>
        </is>
      </c>
    </row>
    <row r="41">
      <c r="A41" s="1" t="n">
        <v>39</v>
      </c>
      <c r="B41" t="inlineStr">
        <is>
          <t>2.2.1.2.</t>
        </is>
      </c>
      <c r="C41" t="inlineStr">
        <is>
          <t xml:space="preserve">  =&gt;  Long Term Capital Lease Obligation</t>
        </is>
      </c>
      <c r="D41" t="inlineStr">
        <is>
          <t>952,100</t>
        </is>
      </c>
      <c r="E41" t="inlineStr">
        <is>
          <t>1,114,000</t>
        </is>
      </c>
      <c r="F41" t="inlineStr">
        <is>
          <t>1,274,700</t>
        </is>
      </c>
      <c r="G41" t="inlineStr">
        <is>
          <t>-</t>
        </is>
      </c>
    </row>
    <row r="42">
      <c r="A42" s="1" t="n">
        <v>40</v>
      </c>
      <c r="B42" t="inlineStr">
        <is>
          <t>2.2.2.</t>
        </is>
      </c>
      <c r="C42" t="inlineStr">
        <is>
          <t xml:space="preserve">  =&gt;Non Current Deferred Liabilities</t>
        </is>
      </c>
      <c r="D42" t="inlineStr">
        <is>
          <t>477,300</t>
        </is>
      </c>
      <c r="E42" t="inlineStr">
        <is>
          <t>443,500</t>
        </is>
      </c>
      <c r="F42" t="inlineStr">
        <is>
          <t>408,100</t>
        </is>
      </c>
      <c r="G42" t="inlineStr">
        <is>
          <t>413,700</t>
        </is>
      </c>
    </row>
    <row r="43">
      <c r="A43" s="1" t="n">
        <v>41</v>
      </c>
      <c r="B43" t="inlineStr">
        <is>
          <t>2.2.2.1.</t>
        </is>
      </c>
      <c r="C43" t="inlineStr">
        <is>
          <t xml:space="preserve">  =&gt;  Non Current Deferred Taxes Liabilities</t>
        </is>
      </c>
      <c r="D43" t="inlineStr">
        <is>
          <t>477,300</t>
        </is>
      </c>
      <c r="E43" t="inlineStr">
        <is>
          <t>443,500</t>
        </is>
      </c>
      <c r="F43" t="inlineStr">
        <is>
          <t>408,100</t>
        </is>
      </c>
      <c r="G43" t="inlineStr">
        <is>
          <t>413,700</t>
        </is>
      </c>
    </row>
    <row r="44">
      <c r="A44" s="1" t="n">
        <v>42</v>
      </c>
      <c r="B44" t="inlineStr">
        <is>
          <t>2.2.3.</t>
        </is>
      </c>
      <c r="C44" t="inlineStr">
        <is>
          <t xml:space="preserve">  =&gt;Preferred Securities Outside Stock Equity</t>
        </is>
      </c>
      <c r="D44" t="inlineStr">
        <is>
          <t>345,300</t>
        </is>
      </c>
      <c r="E44" t="inlineStr">
        <is>
          <t>209,700</t>
        </is>
      </c>
      <c r="F44" t="inlineStr">
        <is>
          <t>207,300</t>
        </is>
      </c>
      <c r="G44" t="inlineStr">
        <is>
          <t>244,300</t>
        </is>
      </c>
    </row>
    <row r="45">
      <c r="A45" s="1" t="n">
        <v>43</v>
      </c>
      <c r="B45" t="inlineStr">
        <is>
          <t>2.2.4.</t>
        </is>
      </c>
      <c r="C45" t="inlineStr">
        <is>
          <t xml:space="preserve">    Other Non Current Liabilities</t>
        </is>
      </c>
      <c r="D45" t="inlineStr">
        <is>
          <t>961,500</t>
        </is>
      </c>
      <c r="E45" t="inlineStr">
        <is>
          <t>970,700</t>
        </is>
      </c>
      <c r="F45" t="inlineStr">
        <is>
          <t>1,006,800</t>
        </is>
      </c>
      <c r="G45" t="inlineStr">
        <is>
          <t>1,197,800</t>
        </is>
      </c>
    </row>
    <row r="46">
      <c r="A46" s="1" t="n">
        <v>44</v>
      </c>
      <c r="B46" t="inlineStr">
        <is>
          <t>3.</t>
        </is>
      </c>
      <c r="C46" t="inlineStr">
        <is>
          <t>Total Equity Gross Minority Interest</t>
        </is>
      </c>
      <c r="D46" t="inlineStr">
        <is>
          <t>3,773,700</t>
        </is>
      </c>
      <c r="E46" t="inlineStr">
        <is>
          <t>3,576,900</t>
        </is>
      </c>
      <c r="F46" t="inlineStr">
        <is>
          <t>3,373,700</t>
        </is>
      </c>
      <c r="G46" t="inlineStr">
        <is>
          <t>3,106,900</t>
        </is>
      </c>
    </row>
    <row r="47">
      <c r="A47" s="1" t="n">
        <v>45</v>
      </c>
      <c r="B47" t="inlineStr">
        <is>
          <t>3.1.</t>
        </is>
      </c>
      <c r="C47">
        <f>&gt;Stockholders' Equity</f>
        <v/>
      </c>
      <c r="D47" t="inlineStr">
        <is>
          <t>3,270,200</t>
        </is>
      </c>
      <c r="E47" t="inlineStr">
        <is>
          <t>3,084,400</t>
        </is>
      </c>
      <c r="F47" t="inlineStr">
        <is>
          <t>2,853,900</t>
        </is>
      </c>
      <c r="G47" t="inlineStr">
        <is>
          <t>2,547,100</t>
        </is>
      </c>
    </row>
    <row r="48">
      <c r="A48" s="1" t="n">
        <v>46</v>
      </c>
      <c r="B48" t="inlineStr">
        <is>
          <t>3.1.1.</t>
        </is>
      </c>
      <c r="C48">
        <f>&gt;=&gt;Capital Stock</f>
        <v/>
      </c>
      <c r="D48" t="inlineStr">
        <is>
          <t>44,600</t>
        </is>
      </c>
      <c r="E48" t="inlineStr">
        <is>
          <t>44,600</t>
        </is>
      </c>
      <c r="F48" t="inlineStr">
        <is>
          <t>44,600</t>
        </is>
      </c>
      <c r="G48" t="inlineStr">
        <is>
          <t>44,600</t>
        </is>
      </c>
    </row>
    <row r="49">
      <c r="A49" s="1" t="n">
        <v>47</v>
      </c>
      <c r="B49" t="inlineStr">
        <is>
          <t>3.1.1.1.</t>
        </is>
      </c>
      <c r="C49">
        <f>&gt;=&gt;=&gt;Preferred Stock</f>
        <v/>
      </c>
      <c r="D49" t="inlineStr">
        <is>
          <t>0</t>
        </is>
      </c>
      <c r="E49" t="inlineStr">
        <is>
          <t>0</t>
        </is>
      </c>
      <c r="F49" t="inlineStr">
        <is>
          <t>0</t>
        </is>
      </c>
      <c r="G49" t="inlineStr">
        <is>
          <t>0</t>
        </is>
      </c>
    </row>
    <row r="50">
      <c r="A50" s="1" t="n">
        <v>48</v>
      </c>
      <c r="B50" t="inlineStr">
        <is>
          <t>3.1.1.2.</t>
        </is>
      </c>
      <c r="C50">
        <f>&gt;=&gt;  Common Stock</f>
        <v/>
      </c>
      <c r="D50" t="inlineStr">
        <is>
          <t>44,600</t>
        </is>
      </c>
      <c r="E50" t="inlineStr">
        <is>
          <t>44,600</t>
        </is>
      </c>
      <c r="F50" t="inlineStr">
        <is>
          <t>44,600</t>
        </is>
      </c>
      <c r="G50" t="inlineStr">
        <is>
          <t>44,600</t>
        </is>
      </c>
    </row>
    <row r="51">
      <c r="A51" s="1" t="n">
        <v>49</v>
      </c>
      <c r="B51" t="inlineStr">
        <is>
          <t>3.1.2.</t>
        </is>
      </c>
      <c r="C51">
        <f>&gt;=&gt;Additional Paid in Capital</f>
        <v/>
      </c>
      <c r="D51" t="inlineStr">
        <is>
          <t>622,000</t>
        </is>
      </c>
      <c r="E51" t="inlineStr">
        <is>
          <t>747,800</t>
        </is>
      </c>
      <c r="F51" t="inlineStr">
        <is>
          <t>760,900</t>
        </is>
      </c>
      <c r="G51" t="inlineStr">
        <is>
          <t>728,800</t>
        </is>
      </c>
    </row>
    <row r="52">
      <c r="A52" s="1" t="n">
        <v>50</v>
      </c>
      <c r="B52" t="inlineStr">
        <is>
          <t>3.1.3.</t>
        </is>
      </c>
      <c r="C52">
        <f>&gt;=&gt;Retained Earnings</f>
        <v/>
      </c>
      <c r="D52" t="inlineStr">
        <is>
          <t>8,998,800</t>
        </is>
      </c>
      <c r="E52" t="inlineStr">
        <is>
          <t>8,190,600</t>
        </is>
      </c>
      <c r="F52" t="inlineStr">
        <is>
          <t>7,806,300</t>
        </is>
      </c>
      <c r="G52" t="inlineStr">
        <is>
          <t>7,016,100</t>
        </is>
      </c>
    </row>
    <row r="53">
      <c r="A53" s="1" t="n">
        <v>51</v>
      </c>
      <c r="B53" t="inlineStr">
        <is>
          <t>3.1.4.</t>
        </is>
      </c>
      <c r="C53">
        <f>&gt;=&gt;Treasury Stock</f>
        <v/>
      </c>
      <c r="D53" t="inlineStr">
        <is>
          <t>5,142,900</t>
        </is>
      </c>
      <c r="E53" t="inlineStr">
        <is>
          <t>4,684,800</t>
        </is>
      </c>
      <c r="F53" t="inlineStr">
        <is>
          <t>4,560,300</t>
        </is>
      </c>
      <c r="G53" t="inlineStr">
        <is>
          <t>4,013,900</t>
        </is>
      </c>
    </row>
    <row r="54">
      <c r="A54" s="1" t="n">
        <v>52</v>
      </c>
      <c r="B54" t="inlineStr">
        <is>
          <t>3.1.5.</t>
        </is>
      </c>
      <c r="C54">
        <f>&gt;  Gains Losses Not Affecting Retained Earnings</f>
        <v/>
      </c>
      <c r="D54" t="inlineStr">
        <is>
          <t>-1,252,300</t>
        </is>
      </c>
      <c r="E54" t="inlineStr">
        <is>
          <t>-1,213,800</t>
        </is>
      </c>
      <c r="F54" t="inlineStr">
        <is>
          <t>-1,197,600</t>
        </is>
      </c>
      <c r="G54" t="inlineStr">
        <is>
          <t>-1,228,500</t>
        </is>
      </c>
    </row>
    <row r="55">
      <c r="A55" s="1" t="n">
        <v>53</v>
      </c>
      <c r="B55" t="inlineStr">
        <is>
          <t>3.2.</t>
        </is>
      </c>
      <c r="C55" t="inlineStr">
        <is>
          <t xml:space="preserve">  Minority Interest</t>
        </is>
      </c>
      <c r="D55" t="inlineStr">
        <is>
          <t>503,500</t>
        </is>
      </c>
      <c r="E55" t="inlineStr">
        <is>
          <t>492,500</t>
        </is>
      </c>
      <c r="F55" t="inlineStr">
        <is>
          <t>519,800</t>
        </is>
      </c>
      <c r="G55" t="inlineStr">
        <is>
          <t>559,800</t>
        </is>
      </c>
    </row>
    <row r="56">
      <c r="A56" s="1" t="n">
        <v>54</v>
      </c>
      <c r="B56" t="inlineStr">
        <is>
          <t>4.</t>
        </is>
      </c>
      <c r="C56" t="inlineStr">
        <is>
          <t>Total Capitalization</t>
        </is>
      </c>
      <c r="D56" t="inlineStr">
        <is>
          <t>8,955,900</t>
        </is>
      </c>
      <c r="E56" t="inlineStr">
        <is>
          <t>8,891,700</t>
        </is>
      </c>
      <c r="F56" t="inlineStr">
        <is>
          <t>7,385,800</t>
        </is>
      </c>
      <c r="G56" t="inlineStr">
        <is>
          <t>6,931,200</t>
        </is>
      </c>
    </row>
    <row r="57">
      <c r="A57" s="1" t="n">
        <v>55</v>
      </c>
      <c r="B57" t="inlineStr">
        <is>
          <t>5.</t>
        </is>
      </c>
      <c r="C57" t="inlineStr">
        <is>
          <t>Common Stock Equity</t>
        </is>
      </c>
      <c r="D57" t="inlineStr">
        <is>
          <t>3,270,200</t>
        </is>
      </c>
      <c r="E57" t="inlineStr">
        <is>
          <t>3,084,400</t>
        </is>
      </c>
      <c r="F57" t="inlineStr">
        <is>
          <t>2,853,900</t>
        </is>
      </c>
      <c r="G57" t="inlineStr">
        <is>
          <t>2,547,100</t>
        </is>
      </c>
    </row>
    <row r="58">
      <c r="A58" s="1" t="n">
        <v>56</v>
      </c>
      <c r="B58" t="inlineStr">
        <is>
          <t>6.</t>
        </is>
      </c>
      <c r="C58" t="inlineStr">
        <is>
          <t>Capital Lease Obligations</t>
        </is>
      </c>
      <c r="D58" t="inlineStr">
        <is>
          <t>952,100</t>
        </is>
      </c>
      <c r="E58" t="inlineStr">
        <is>
          <t>1,114,000</t>
        </is>
      </c>
      <c r="F58" t="inlineStr">
        <is>
          <t>1,274,700</t>
        </is>
      </c>
      <c r="G58" t="inlineStr">
        <is>
          <t>-</t>
        </is>
      </c>
    </row>
    <row r="59">
      <c r="A59" s="1" t="n">
        <v>57</v>
      </c>
      <c r="B59" t="inlineStr">
        <is>
          <t>7.</t>
        </is>
      </c>
      <c r="C59" t="inlineStr">
        <is>
          <t>Net Tangible Assets</t>
        </is>
      </c>
      <c r="D59" t="inlineStr">
        <is>
          <t>-6,766,400</t>
        </is>
      </c>
      <c r="E59" t="inlineStr">
        <is>
          <t>-6,823,800</t>
        </is>
      </c>
      <c r="F59" t="inlineStr">
        <is>
          <t>-6,924,800</t>
        </is>
      </c>
      <c r="G59" t="inlineStr">
        <is>
          <t>-7,220,000</t>
        </is>
      </c>
    </row>
    <row r="60">
      <c r="A60" s="1" t="n">
        <v>58</v>
      </c>
      <c r="B60" t="inlineStr">
        <is>
          <t>8.</t>
        </is>
      </c>
      <c r="C60" t="inlineStr">
        <is>
          <t>Working Capital</t>
        </is>
      </c>
      <c r="D60" t="inlineStr">
        <is>
          <t>-316,700</t>
        </is>
      </c>
      <c r="E60" t="inlineStr">
        <is>
          <t>65,000</t>
        </is>
      </c>
      <c r="F60" t="inlineStr">
        <is>
          <t>-1,396,200</t>
        </is>
      </c>
      <c r="G60" t="inlineStr">
        <is>
          <t>-1,543,300</t>
        </is>
      </c>
    </row>
    <row r="61">
      <c r="A61" s="1" t="n">
        <v>59</v>
      </c>
      <c r="B61" t="inlineStr">
        <is>
          <t>9.</t>
        </is>
      </c>
      <c r="C61" t="inlineStr">
        <is>
          <t>Invested Capital</t>
        </is>
      </c>
      <c r="D61" t="inlineStr">
        <is>
          <t>8,965,500</t>
        </is>
      </c>
      <c r="E61" t="inlineStr">
        <is>
          <t>8,895,600</t>
        </is>
      </c>
      <c r="F61" t="inlineStr">
        <is>
          <t>7,998,300</t>
        </is>
      </c>
      <c r="G61" t="inlineStr">
        <is>
          <t>7,438,900</t>
        </is>
      </c>
    </row>
    <row r="62">
      <c r="A62" s="1" t="n">
        <v>60</v>
      </c>
      <c r="B62" t="inlineStr">
        <is>
          <t>10.</t>
        </is>
      </c>
      <c r="C62" t="inlineStr">
        <is>
          <t>Tangible Book Value</t>
        </is>
      </c>
      <c r="D62" t="inlineStr">
        <is>
          <t>-6,766,400</t>
        </is>
      </c>
      <c r="E62" t="inlineStr">
        <is>
          <t>-6,823,800</t>
        </is>
      </c>
      <c r="F62" t="inlineStr">
        <is>
          <t>-6,924,800</t>
        </is>
      </c>
      <c r="G62" t="inlineStr">
        <is>
          <t>-7,220,000</t>
        </is>
      </c>
    </row>
    <row r="63">
      <c r="A63" s="1" t="n">
        <v>61</v>
      </c>
      <c r="B63" t="inlineStr">
        <is>
          <t>11.</t>
        </is>
      </c>
      <c r="C63" t="inlineStr">
        <is>
          <t>Total Debt</t>
        </is>
      </c>
      <c r="D63" t="inlineStr">
        <is>
          <t>6,647,400</t>
        </is>
      </c>
      <c r="E63" t="inlineStr">
        <is>
          <t>6,925,200</t>
        </is>
      </c>
      <c r="F63" t="inlineStr">
        <is>
          <t>6,419,100</t>
        </is>
      </c>
      <c r="G63" t="inlineStr">
        <is>
          <t>4,891,800</t>
        </is>
      </c>
    </row>
    <row r="64">
      <c r="A64" s="1" t="n">
        <v>62</v>
      </c>
      <c r="B64" t="inlineStr">
        <is>
          <t>12.</t>
        </is>
      </c>
      <c r="C64" t="inlineStr">
        <is>
          <t>Net Debt</t>
        </is>
      </c>
      <c r="D64" t="inlineStr">
        <is>
          <t>378,500</t>
        </is>
      </c>
      <c r="E64" t="inlineStr">
        <is>
          <t>210,700</t>
        </is>
      </c>
      <c r="F64" t="inlineStr">
        <is>
          <t>838,700</t>
        </is>
      </c>
      <c r="G64" t="inlineStr">
        <is>
          <t>1,239,400</t>
        </is>
      </c>
    </row>
    <row r="65">
      <c r="A65" s="1" t="n">
        <v>63</v>
      </c>
      <c r="B65" t="inlineStr">
        <is>
          <t>13.</t>
        </is>
      </c>
      <c r="C65" t="inlineStr">
        <is>
          <t>Share Issued</t>
        </is>
      </c>
      <c r="D65" t="inlineStr">
        <is>
          <t>297,200</t>
        </is>
      </c>
      <c r="E65" t="inlineStr">
        <is>
          <t>297,200</t>
        </is>
      </c>
      <c r="F65" t="inlineStr">
        <is>
          <t>297,200</t>
        </is>
      </c>
      <c r="G65" t="inlineStr">
        <is>
          <t>297,200</t>
        </is>
      </c>
    </row>
    <row r="66">
      <c r="A66" s="1" t="n">
        <v>64</v>
      </c>
      <c r="B66" t="inlineStr">
        <is>
          <t>14.</t>
        </is>
      </c>
      <c r="C66" t="inlineStr">
        <is>
          <t>Ordinary Shares Number</t>
        </is>
      </c>
      <c r="D66" t="inlineStr">
        <is>
          <t>209,100</t>
        </is>
      </c>
      <c r="E66" t="inlineStr">
        <is>
          <t>215,000</t>
        </is>
      </c>
      <c r="F66" t="inlineStr">
        <is>
          <t>217,100</t>
        </is>
      </c>
      <c r="G66" t="inlineStr">
        <is>
          <t>223,900</t>
        </is>
      </c>
    </row>
    <row r="67">
      <c r="A67" s="1" t="n">
        <v>65</v>
      </c>
      <c r="B67" t="inlineStr">
        <is>
          <t>15.</t>
        </is>
      </c>
      <c r="C67" t="inlineStr">
        <is>
          <t>Treasury Shares Number</t>
        </is>
      </c>
      <c r="D67" t="inlineStr">
        <is>
          <t>88,100</t>
        </is>
      </c>
      <c r="E67" t="inlineStr">
        <is>
          <t>82,200</t>
        </is>
      </c>
      <c r="F67" t="inlineStr">
        <is>
          <t>80,100</t>
        </is>
      </c>
      <c r="G67" t="inlineStr">
        <is>
          <t>73,300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1,945,400</t>
        </is>
      </c>
      <c r="E2" t="inlineStr">
        <is>
          <t>1,945,400</t>
        </is>
      </c>
      <c r="F2" t="inlineStr">
        <is>
          <t>1,724,600</t>
        </is>
      </c>
      <c r="G2" t="inlineStr">
        <is>
          <t>1,856,000</t>
        </is>
      </c>
      <c r="H2" t="inlineStr">
        <is>
          <t>1,722,300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1,945,400</t>
        </is>
      </c>
      <c r="E3" t="inlineStr">
        <is>
          <t>1,945,400</t>
        </is>
      </c>
      <c r="F3" t="inlineStr">
        <is>
          <t>1,724,600</t>
        </is>
      </c>
      <c r="G3" t="inlineStr">
        <is>
          <t>1,856,000</t>
        </is>
      </c>
      <c r="H3" t="inlineStr">
        <is>
          <t>1,722,300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1,507,600</t>
        </is>
      </c>
      <c r="E4" t="inlineStr">
        <is>
          <t>1,507,600</t>
        </is>
      </c>
      <c r="F4" t="inlineStr">
        <is>
          <t>1,020,800</t>
        </is>
      </c>
      <c r="G4" t="inlineStr">
        <is>
          <t>1,435,900</t>
        </is>
      </c>
      <c r="H4" t="inlineStr">
        <is>
          <t>1,440,500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=&gt;Operating Gains Losses</t>
        </is>
      </c>
      <c r="D5" t="inlineStr">
        <is>
          <t>-59,300</t>
        </is>
      </c>
      <c r="E5" t="inlineStr">
        <is>
          <t>-59,300</t>
        </is>
      </c>
      <c r="F5" t="inlineStr">
        <is>
          <t>-8,100</t>
        </is>
      </c>
      <c r="G5" t="inlineStr">
        <is>
          <t>-14,800</t>
        </is>
      </c>
      <c r="H5" t="inlineStr">
        <is>
          <t>-178,400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=&gt;=&gt;Gain Loss On Sale of Business</t>
        </is>
      </c>
      <c r="D6" t="inlineStr">
        <is>
          <t>-50,500</t>
        </is>
      </c>
      <c r="E6" t="inlineStr">
        <is>
          <t>-50,500</t>
        </is>
      </c>
      <c r="F6" t="inlineStr">
        <is>
          <t>-</t>
        </is>
      </c>
      <c r="G6" t="inlineStr">
        <is>
          <t>-</t>
        </is>
      </c>
      <c r="H6" t="inlineStr">
        <is>
          <t>-178,400</t>
        </is>
      </c>
    </row>
    <row r="7">
      <c r="A7" s="1" t="n">
        <v>5</v>
      </c>
      <c r="B7" t="inlineStr">
        <is>
          <t>1.1.2.2.</t>
        </is>
      </c>
      <c r="C7" t="inlineStr">
        <is>
          <t xml:space="preserve">  =&gt;  Gain Loss On Investment Securities</t>
        </is>
      </c>
      <c r="D7" t="inlineStr">
        <is>
          <t>-8,800</t>
        </is>
      </c>
      <c r="E7" t="inlineStr">
        <is>
          <t>-8,800</t>
        </is>
      </c>
      <c r="F7" t="inlineStr">
        <is>
          <t>-8,100</t>
        </is>
      </c>
      <c r="G7" t="inlineStr">
        <is>
          <t>-14,800</t>
        </is>
      </c>
      <c r="H7" t="inlineStr">
        <is>
          <t>-</t>
        </is>
      </c>
    </row>
    <row r="8">
      <c r="A8" s="1" t="n">
        <v>6</v>
      </c>
      <c r="B8" t="inlineStr">
        <is>
          <t>1.1.3.</t>
        </is>
      </c>
      <c r="C8" t="inlineStr">
        <is>
          <t xml:space="preserve">  =&gt;Depreciation Amortization Depletion</t>
        </is>
      </c>
      <c r="D8" t="inlineStr">
        <is>
          <t>212,100</t>
        </is>
      </c>
      <c r="E8" t="inlineStr">
        <is>
          <t>212,100</t>
        </is>
      </c>
      <c r="F8" t="inlineStr">
        <is>
          <t>222,600</t>
        </is>
      </c>
      <c r="G8" t="inlineStr">
        <is>
          <t>231,500</t>
        </is>
      </c>
      <c r="H8" t="inlineStr">
        <is>
          <t>264,000</t>
        </is>
      </c>
    </row>
    <row r="9">
      <c r="A9" s="1" t="n">
        <v>7</v>
      </c>
      <c r="B9" t="inlineStr">
        <is>
          <t>1.1.3.1.</t>
        </is>
      </c>
      <c r="C9" t="inlineStr">
        <is>
          <t xml:space="preserve">  =&gt;  Depreciation &amp; amortization</t>
        </is>
      </c>
      <c r="D9" t="inlineStr">
        <is>
          <t>212,100</t>
        </is>
      </c>
      <c r="E9" t="inlineStr">
        <is>
          <t>212,100</t>
        </is>
      </c>
      <c r="F9" t="inlineStr">
        <is>
          <t>222,600</t>
        </is>
      </c>
      <c r="G9" t="inlineStr">
        <is>
          <t>231,500</t>
        </is>
      </c>
      <c r="H9" t="inlineStr">
        <is>
          <t>264,000</t>
        </is>
      </c>
    </row>
    <row r="10">
      <c r="A10" s="1" t="n">
        <v>8</v>
      </c>
      <c r="B10" t="inlineStr">
        <is>
          <t>1.1.3.1.1.</t>
        </is>
      </c>
      <c r="C10" t="inlineStr">
        <is>
          <t xml:space="preserve">  =&gt;  =&gt;Depreciation</t>
        </is>
      </c>
      <c r="D10" t="inlineStr">
        <is>
          <t>132,100</t>
        </is>
      </c>
      <c r="E10" t="inlineStr">
        <is>
          <t>132,100</t>
        </is>
      </c>
      <c r="F10" t="inlineStr">
        <is>
          <t>139,500</t>
        </is>
      </c>
      <c r="G10" t="inlineStr">
        <is>
          <t>147,700</t>
        </is>
      </c>
      <c r="H10" t="inlineStr">
        <is>
          <t>161,500</t>
        </is>
      </c>
    </row>
    <row r="11">
      <c r="A11" s="1" t="n">
        <v>9</v>
      </c>
      <c r="B11" t="inlineStr">
        <is>
          <t>1.1.3.1.2.</t>
        </is>
      </c>
      <c r="C11" t="inlineStr">
        <is>
          <t xml:space="preserve">  =&gt;    Amortization</t>
        </is>
      </c>
      <c r="D11" t="inlineStr">
        <is>
          <t>80,000</t>
        </is>
      </c>
      <c r="E11" t="inlineStr">
        <is>
          <t>80,000</t>
        </is>
      </c>
      <c r="F11" t="inlineStr">
        <is>
          <t>83,100</t>
        </is>
      </c>
      <c r="G11" t="inlineStr">
        <is>
          <t>83,800</t>
        </is>
      </c>
      <c r="H11" t="inlineStr">
        <is>
          <t>102,500</t>
        </is>
      </c>
    </row>
    <row r="12">
      <c r="A12" s="1" t="n">
        <v>10</v>
      </c>
      <c r="B12" t="inlineStr">
        <is>
          <t>1.1.3.1.2.1.</t>
        </is>
      </c>
      <c r="C12" t="inlineStr">
        <is>
          <t xml:space="preserve">  =&gt;      Amortization of Intangibles</t>
        </is>
      </c>
      <c r="D12" t="inlineStr">
        <is>
          <t>80,000</t>
        </is>
      </c>
      <c r="E12" t="inlineStr">
        <is>
          <t>80,000</t>
        </is>
      </c>
      <c r="F12" t="inlineStr">
        <is>
          <t>83,100</t>
        </is>
      </c>
      <c r="G12" t="inlineStr">
        <is>
          <t>83,800</t>
        </is>
      </c>
      <c r="H12" t="inlineStr">
        <is>
          <t>102,500</t>
        </is>
      </c>
    </row>
    <row r="13">
      <c r="A13" s="1" t="n">
        <v>11</v>
      </c>
      <c r="B13" t="inlineStr">
        <is>
          <t>1.1.4.</t>
        </is>
      </c>
      <c r="C13" t="inlineStr">
        <is>
          <t xml:space="preserve">  =&gt;Amortization of Securities</t>
        </is>
      </c>
      <c r="D13" t="inlineStr">
        <is>
          <t>-</t>
        </is>
      </c>
      <c r="E13" t="inlineStr">
        <is>
          <t>-</t>
        </is>
      </c>
      <c r="F13" t="inlineStr">
        <is>
          <t>-</t>
        </is>
      </c>
      <c r="G13" t="inlineStr">
        <is>
          <t>-</t>
        </is>
      </c>
      <c r="H13" t="inlineStr">
        <is>
          <t>-12,900</t>
        </is>
      </c>
    </row>
    <row r="14">
      <c r="A14" s="1" t="n">
        <v>12</v>
      </c>
      <c r="B14" t="inlineStr">
        <is>
          <t>1.1.5.</t>
        </is>
      </c>
      <c r="C14" t="inlineStr">
        <is>
          <t xml:space="preserve">  =&gt;Stock based compensation</t>
        </is>
      </c>
      <c r="D14" t="inlineStr">
        <is>
          <t>84,700</t>
        </is>
      </c>
      <c r="E14" t="inlineStr">
        <is>
          <t>84,700</t>
        </is>
      </c>
      <c r="F14" t="inlineStr">
        <is>
          <t>70,800</t>
        </is>
      </c>
      <c r="G14" t="inlineStr">
        <is>
          <t>72,500</t>
        </is>
      </c>
      <c r="H14" t="inlineStr">
        <is>
          <t>70,500</t>
        </is>
      </c>
    </row>
    <row r="15">
      <c r="A15" s="1" t="n">
        <v>13</v>
      </c>
      <c r="B15" t="inlineStr">
        <is>
          <t>1.1.6.</t>
        </is>
      </c>
      <c r="C15" t="inlineStr">
        <is>
          <t xml:space="preserve">  =&gt;Other non-cash items</t>
        </is>
      </c>
      <c r="D15" t="inlineStr">
        <is>
          <t>39,800</t>
        </is>
      </c>
      <c r="E15" t="inlineStr">
        <is>
          <t>39,800</t>
        </is>
      </c>
      <c r="F15" t="inlineStr">
        <is>
          <t>387,600</t>
        </is>
      </c>
      <c r="G15" t="inlineStr">
        <is>
          <t>5,800</t>
        </is>
      </c>
      <c r="H15" t="inlineStr">
        <is>
          <t>58,100</t>
        </is>
      </c>
    </row>
    <row r="16">
      <c r="A16" s="1" t="n">
        <v>14</v>
      </c>
      <c r="B16" t="inlineStr">
        <is>
          <t>1.1.7.</t>
        </is>
      </c>
      <c r="C16" t="inlineStr">
        <is>
          <t xml:space="preserve">    Change in working capital</t>
        </is>
      </c>
      <c r="D16" t="inlineStr">
        <is>
          <t>160,500</t>
        </is>
      </c>
      <c r="E16" t="inlineStr">
        <is>
          <t>160,500</t>
        </is>
      </c>
      <c r="F16" t="inlineStr">
        <is>
          <t>30,900</t>
        </is>
      </c>
      <c r="G16" t="inlineStr">
        <is>
          <t>125,100</t>
        </is>
      </c>
      <c r="H16" t="inlineStr">
        <is>
          <t>80,500</t>
        </is>
      </c>
    </row>
    <row r="17">
      <c r="A17" s="1" t="n">
        <v>15</v>
      </c>
      <c r="B17" t="inlineStr">
        <is>
          <t>1.1.7.1.</t>
        </is>
      </c>
      <c r="C17" t="inlineStr">
        <is>
          <t xml:space="preserve">    =&gt;Change in Receivables</t>
        </is>
      </c>
      <c r="D17" t="inlineStr">
        <is>
          <t>-989,100</t>
        </is>
      </c>
      <c r="E17" t="inlineStr">
        <is>
          <t>-989,100</t>
        </is>
      </c>
      <c r="F17" t="inlineStr">
        <is>
          <t>141,200</t>
        </is>
      </c>
      <c r="G17" t="inlineStr">
        <is>
          <t>-156,600</t>
        </is>
      </c>
      <c r="H17" t="inlineStr">
        <is>
          <t>88,300</t>
        </is>
      </c>
    </row>
    <row r="18">
      <c r="A18" s="1" t="n">
        <v>16</v>
      </c>
      <c r="B18" t="inlineStr">
        <is>
          <t>1.1.7.1.1.</t>
        </is>
      </c>
      <c r="C18" t="inlineStr">
        <is>
          <t xml:space="preserve">    =&gt;  Changes in Account Receivables</t>
        </is>
      </c>
      <c r="D18" t="inlineStr">
        <is>
          <t>-989,100</t>
        </is>
      </c>
      <c r="E18" t="inlineStr">
        <is>
          <t>-989,100</t>
        </is>
      </c>
      <c r="F18" t="inlineStr">
        <is>
          <t>141,200</t>
        </is>
      </c>
      <c r="G18" t="inlineStr">
        <is>
          <t>-156,600</t>
        </is>
      </c>
      <c r="H18" t="inlineStr">
        <is>
          <t>88,300</t>
        </is>
      </c>
    </row>
    <row r="19">
      <c r="A19" s="1" t="n">
        <v>17</v>
      </c>
      <c r="B19" t="inlineStr">
        <is>
          <t>1.1.7.2.</t>
        </is>
      </c>
      <c r="C19" t="inlineStr">
        <is>
          <t xml:space="preserve">    =&gt;Change in Inventory</t>
        </is>
      </c>
      <c r="D19" t="inlineStr">
        <is>
          <t>-281,700</t>
        </is>
      </c>
      <c r="E19" t="inlineStr">
        <is>
          <t>-281,700</t>
        </is>
      </c>
      <c r="F19" t="inlineStr">
        <is>
          <t>293,000</t>
        </is>
      </c>
      <c r="G19" t="inlineStr">
        <is>
          <t>-99,800</t>
        </is>
      </c>
      <c r="H19" t="inlineStr">
        <is>
          <t>-269,300</t>
        </is>
      </c>
    </row>
    <row r="20">
      <c r="A20" s="1" t="n">
        <v>18</v>
      </c>
      <c r="B20" t="inlineStr">
        <is>
          <t>1.1.7.3.</t>
        </is>
      </c>
      <c r="C20" t="inlineStr">
        <is>
          <t xml:space="preserve">    =&gt;Change in Payables And Accrued Expense</t>
        </is>
      </c>
      <c r="D20" t="inlineStr">
        <is>
          <t>921,300</t>
        </is>
      </c>
      <c r="E20" t="inlineStr">
        <is>
          <t>921,300</t>
        </is>
      </c>
      <c r="F20" t="inlineStr">
        <is>
          <t>-428,600</t>
        </is>
      </c>
      <c r="G20" t="inlineStr">
        <is>
          <t>276,300</t>
        </is>
      </c>
      <c r="H20" t="inlineStr">
        <is>
          <t>242,900</t>
        </is>
      </c>
    </row>
    <row r="21">
      <c r="A21" s="1" t="n">
        <v>19</v>
      </c>
      <c r="B21" t="inlineStr">
        <is>
          <t>1.1.7.3.1.</t>
        </is>
      </c>
      <c r="C21" t="inlineStr">
        <is>
          <t xml:space="preserve">    =&gt;  Change in Payable</t>
        </is>
      </c>
      <c r="D21" t="inlineStr">
        <is>
          <t>921,300</t>
        </is>
      </c>
      <c r="E21" t="inlineStr">
        <is>
          <t>921,300</t>
        </is>
      </c>
      <c r="F21" t="inlineStr">
        <is>
          <t>-428,600</t>
        </is>
      </c>
      <c r="G21" t="inlineStr">
        <is>
          <t>276,300</t>
        </is>
      </c>
      <c r="H21" t="inlineStr">
        <is>
          <t>242,900</t>
        </is>
      </c>
    </row>
    <row r="22">
      <c r="A22" s="1" t="n">
        <v>20</v>
      </c>
      <c r="B22" t="inlineStr">
        <is>
          <t>1.1.7.3.1.1.</t>
        </is>
      </c>
      <c r="C22" t="inlineStr">
        <is>
          <t xml:space="preserve">    =&gt;    Change in Account Payable</t>
        </is>
      </c>
      <c r="D22" t="inlineStr">
        <is>
          <t>921,300</t>
        </is>
      </c>
      <c r="E22" t="inlineStr">
        <is>
          <t>921,300</t>
        </is>
      </c>
      <c r="F22" t="inlineStr">
        <is>
          <t>-428,600</t>
        </is>
      </c>
      <c r="G22" t="inlineStr">
        <is>
          <t>276,300</t>
        </is>
      </c>
      <c r="H22" t="inlineStr">
        <is>
          <t>242,900</t>
        </is>
      </c>
    </row>
    <row r="23">
      <c r="A23" s="1" t="n">
        <v>21</v>
      </c>
      <c r="B23" t="inlineStr">
        <is>
          <t>1.1.7.4.</t>
        </is>
      </c>
      <c r="C23" t="inlineStr">
        <is>
          <t xml:space="preserve">      Change in Other Working Capital</t>
        </is>
      </c>
      <c r="D23" t="inlineStr">
        <is>
          <t>510,000</t>
        </is>
      </c>
      <c r="E23" t="inlineStr">
        <is>
          <t>510,000</t>
        </is>
      </c>
      <c r="F23" t="inlineStr">
        <is>
          <t>25,300</t>
        </is>
      </c>
      <c r="G23" t="inlineStr">
        <is>
          <t>105,200</t>
        </is>
      </c>
      <c r="H23" t="inlineStr">
        <is>
          <t>18,600</t>
        </is>
      </c>
    </row>
    <row r="24">
      <c r="A24" s="1" t="n">
        <v>22</v>
      </c>
      <c r="B24" t="inlineStr">
        <is>
          <t>2.</t>
        </is>
      </c>
      <c r="C24" t="inlineStr">
        <is>
          <t>Investing Cash Flow</t>
        </is>
      </c>
      <c r="D24" t="inlineStr">
        <is>
          <t>-709,200</t>
        </is>
      </c>
      <c r="E24" t="inlineStr">
        <is>
          <t>-709,200</t>
        </is>
      </c>
      <c r="F24" t="inlineStr">
        <is>
          <t>-136,100</t>
        </is>
      </c>
      <c r="G24" t="inlineStr">
        <is>
          <t>-30,900</t>
        </is>
      </c>
      <c r="H24" t="inlineStr">
        <is>
          <t>-221,800</t>
        </is>
      </c>
    </row>
    <row r="25">
      <c r="A25" s="1" t="n">
        <v>23</v>
      </c>
      <c r="B25" t="inlineStr">
        <is>
          <t>2.1.</t>
        </is>
      </c>
      <c r="C25" t="inlineStr">
        <is>
          <t xml:space="preserve">  Cash Flow from Continuing Investing Activities</t>
        </is>
      </c>
      <c r="D25" t="inlineStr">
        <is>
          <t>-709,200</t>
        </is>
      </c>
      <c r="E25" t="inlineStr">
        <is>
          <t>-709,200</t>
        </is>
      </c>
      <c r="F25" t="inlineStr">
        <is>
          <t>-136,100</t>
        </is>
      </c>
      <c r="G25" t="inlineStr">
        <is>
          <t>-30,900</t>
        </is>
      </c>
      <c r="H25" t="inlineStr">
        <is>
          <t>-221,800</t>
        </is>
      </c>
    </row>
    <row r="26">
      <c r="A26" s="1" t="n">
        <v>24</v>
      </c>
      <c r="B26" t="inlineStr">
        <is>
          <t>2.1.1.</t>
        </is>
      </c>
      <c r="C26" t="inlineStr">
        <is>
          <t xml:space="preserve">  =&gt;Capital Expenditure Reported</t>
        </is>
      </c>
      <c r="D26" t="inlineStr">
        <is>
          <t>-665,800</t>
        </is>
      </c>
      <c r="E26" t="inlineStr">
        <is>
          <t>-665,800</t>
        </is>
      </c>
      <c r="F26" t="inlineStr">
        <is>
          <t>-75,400</t>
        </is>
      </c>
      <c r="G26" t="inlineStr">
        <is>
          <t>-102,200</t>
        </is>
      </c>
      <c r="H26" t="inlineStr">
        <is>
          <t>-195,700</t>
        </is>
      </c>
    </row>
    <row r="27">
      <c r="A27" s="1" t="n">
        <v>25</v>
      </c>
      <c r="B27" t="inlineStr">
        <is>
          <t>2.1.2.</t>
        </is>
      </c>
      <c r="C27" t="inlineStr">
        <is>
          <t xml:space="preserve">  =&gt;Net Business Purchase And Sale</t>
        </is>
      </c>
      <c r="D27" t="inlineStr">
        <is>
          <t>-45,900</t>
        </is>
      </c>
      <c r="E27" t="inlineStr">
        <is>
          <t>-45,900</t>
        </is>
      </c>
      <c r="F27" t="inlineStr">
        <is>
          <t>-63,900</t>
        </is>
      </c>
      <c r="G27" t="inlineStr">
        <is>
          <t>69,400</t>
        </is>
      </c>
      <c r="H27" t="inlineStr">
        <is>
          <t>-42,000</t>
        </is>
      </c>
    </row>
    <row r="28">
      <c r="A28" s="1" t="n">
        <v>26</v>
      </c>
      <c r="B28" t="inlineStr">
        <is>
          <t>2.1.2.1.</t>
        </is>
      </c>
      <c r="C28" t="inlineStr">
        <is>
          <t xml:space="preserve">  =&gt;=&gt;Purchase of Business</t>
        </is>
      </c>
      <c r="D28" t="inlineStr">
        <is>
          <t>-160,000</t>
        </is>
      </c>
      <c r="E28" t="inlineStr">
        <is>
          <t>-160,000</t>
        </is>
      </c>
      <c r="F28" t="inlineStr">
        <is>
          <t>-67,100</t>
        </is>
      </c>
      <c r="G28" t="inlineStr">
        <is>
          <t>-10,000</t>
        </is>
      </c>
      <c r="H28" t="inlineStr">
        <is>
          <t>-350,400</t>
        </is>
      </c>
    </row>
    <row r="29">
      <c r="A29" s="1" t="n">
        <v>27</v>
      </c>
      <c r="B29" t="inlineStr">
        <is>
          <t>2.1.2.2.</t>
        </is>
      </c>
      <c r="C29" t="inlineStr">
        <is>
          <t xml:space="preserve">  =&gt;  Sale of Business</t>
        </is>
      </c>
      <c r="D29" t="inlineStr">
        <is>
          <t>114,100</t>
        </is>
      </c>
      <c r="E29" t="inlineStr">
        <is>
          <t>114,100</t>
        </is>
      </c>
      <c r="F29" t="inlineStr">
        <is>
          <t>3,200</t>
        </is>
      </c>
      <c r="G29" t="inlineStr">
        <is>
          <t>79,400</t>
        </is>
      </c>
      <c r="H29" t="inlineStr">
        <is>
          <t>308,400</t>
        </is>
      </c>
    </row>
    <row r="30">
      <c r="A30" s="1" t="n">
        <v>28</v>
      </c>
      <c r="B30" t="inlineStr">
        <is>
          <t>2.1.3.</t>
        </is>
      </c>
      <c r="C30" t="inlineStr">
        <is>
          <t xml:space="preserve">    Net Investment Purchase And Sale</t>
        </is>
      </c>
      <c r="D30" t="inlineStr">
        <is>
          <t>2,500</t>
        </is>
      </c>
      <c r="E30" t="inlineStr">
        <is>
          <t>2,500</t>
        </is>
      </c>
      <c r="F30" t="inlineStr">
        <is>
          <t>3,200</t>
        </is>
      </c>
      <c r="G30" t="inlineStr">
        <is>
          <t>1,900</t>
        </is>
      </c>
      <c r="H30" t="inlineStr">
        <is>
          <t>15,900</t>
        </is>
      </c>
    </row>
    <row r="31">
      <c r="A31" s="1" t="n">
        <v>29</v>
      </c>
      <c r="B31" t="inlineStr">
        <is>
          <t>2.1.3.1.</t>
        </is>
      </c>
      <c r="C31" t="inlineStr">
        <is>
          <t xml:space="preserve">      Sale of Investment</t>
        </is>
      </c>
      <c r="D31" t="inlineStr">
        <is>
          <t>2,500</t>
        </is>
      </c>
      <c r="E31" t="inlineStr">
        <is>
          <t>2,500</t>
        </is>
      </c>
      <c r="F31" t="inlineStr">
        <is>
          <t>3,200</t>
        </is>
      </c>
      <c r="G31" t="inlineStr">
        <is>
          <t>1,900</t>
        </is>
      </c>
      <c r="H31" t="inlineStr">
        <is>
          <t>15,900</t>
        </is>
      </c>
    </row>
    <row r="32">
      <c r="A32" s="1" t="n">
        <v>30</v>
      </c>
      <c r="B32" t="inlineStr">
        <is>
          <t>3.</t>
        </is>
      </c>
      <c r="C32" t="inlineStr">
        <is>
          <t>Financing Cash Flow</t>
        </is>
      </c>
      <c r="D32" t="inlineStr">
        <is>
          <t>-1,391,000</t>
        </is>
      </c>
      <c r="E32" t="inlineStr">
        <is>
          <t>-1,391,000</t>
        </is>
      </c>
      <c r="F32" t="inlineStr">
        <is>
          <t>-408,400</t>
        </is>
      </c>
      <c r="G32" t="inlineStr">
        <is>
          <t>-1,222,000</t>
        </is>
      </c>
      <c r="H32" t="inlineStr">
        <is>
          <t>-1,441,100</t>
        </is>
      </c>
    </row>
    <row r="33">
      <c r="A33" s="1" t="n">
        <v>31</v>
      </c>
      <c r="B33" t="inlineStr">
        <is>
          <t>3.1.</t>
        </is>
      </c>
      <c r="C33" t="inlineStr">
        <is>
          <t xml:space="preserve">  Cash Flow from Continuing Financing Activities</t>
        </is>
      </c>
      <c r="D33" t="inlineStr">
        <is>
          <t>-1,391,000</t>
        </is>
      </c>
      <c r="E33" t="inlineStr">
        <is>
          <t>-1,391,000</t>
        </is>
      </c>
      <c r="F33" t="inlineStr">
        <is>
          <t>-408,400</t>
        </is>
      </c>
      <c r="G33" t="inlineStr">
        <is>
          <t>-1,222,000</t>
        </is>
      </c>
      <c r="H33" t="inlineStr">
        <is>
          <t>-1,441,100</t>
        </is>
      </c>
    </row>
    <row r="34">
      <c r="A34" s="1" t="n">
        <v>32</v>
      </c>
      <c r="B34" t="inlineStr">
        <is>
          <t>3.1.1.</t>
        </is>
      </c>
      <c r="C34" t="inlineStr">
        <is>
          <t xml:space="preserve">  =&gt;Net Issuance Payments of Debt</t>
        </is>
      </c>
      <c r="D34" t="inlineStr">
        <is>
          <t>-22,300</t>
        </is>
      </c>
      <c r="E34" t="inlineStr">
        <is>
          <t>-22,300</t>
        </is>
      </c>
      <c r="F34" t="inlineStr">
        <is>
          <t>581,000</t>
        </is>
      </c>
      <c r="G34" t="inlineStr">
        <is>
          <t>214,400</t>
        </is>
      </c>
      <c r="H34" t="inlineStr">
        <is>
          <t>0</t>
        </is>
      </c>
    </row>
    <row r="35">
      <c r="A35" s="1" t="n">
        <v>33</v>
      </c>
      <c r="B35" t="inlineStr">
        <is>
          <t>3.1.1.1.</t>
        </is>
      </c>
      <c r="C35" t="inlineStr">
        <is>
          <t xml:space="preserve">  =&gt;=&gt;Net Long Term Debt Issuance</t>
        </is>
      </c>
      <c r="D35" t="inlineStr">
        <is>
          <t>-28,700</t>
        </is>
      </c>
      <c r="E35" t="inlineStr">
        <is>
          <t>-28,700</t>
        </is>
      </c>
      <c r="F35" t="inlineStr">
        <is>
          <t>586,600</t>
        </is>
      </c>
      <c r="G35" t="inlineStr">
        <is>
          <t>212,400</t>
        </is>
      </c>
      <c r="H35" t="inlineStr">
        <is>
          <t>0</t>
        </is>
      </c>
    </row>
    <row r="36">
      <c r="A36" s="1" t="n">
        <v>34</v>
      </c>
      <c r="B36" t="inlineStr">
        <is>
          <t>3.1.1.1.1.</t>
        </is>
      </c>
      <c r="C36" t="inlineStr">
        <is>
          <t xml:space="preserve">  =&gt;=&gt;=&gt;Long Term Debt Issuance</t>
        </is>
      </c>
      <c r="D36" t="inlineStr">
        <is>
          <t>1,221,300</t>
        </is>
      </c>
      <c r="E36" t="inlineStr">
        <is>
          <t>1,221,300</t>
        </is>
      </c>
      <c r="F36" t="inlineStr">
        <is>
          <t>1,186,600</t>
        </is>
      </c>
      <c r="G36" t="inlineStr">
        <is>
          <t>1,112,400</t>
        </is>
      </c>
      <c r="H36" t="inlineStr">
        <is>
          <t>0</t>
        </is>
      </c>
    </row>
    <row r="37">
      <c r="A37" s="1" t="n">
        <v>35</v>
      </c>
      <c r="B37" t="inlineStr">
        <is>
          <t>3.1.1.1.2.</t>
        </is>
      </c>
      <c r="C37" t="inlineStr">
        <is>
          <t xml:space="preserve">  =&gt;=&gt;  Long Term Debt Payments</t>
        </is>
      </c>
      <c r="D37" t="inlineStr">
        <is>
          <t>-1,250,000</t>
        </is>
      </c>
      <c r="E37" t="inlineStr">
        <is>
          <t>-1,250,000</t>
        </is>
      </c>
      <c r="F37" t="inlineStr">
        <is>
          <t>-600,000</t>
        </is>
      </c>
      <c r="G37" t="inlineStr">
        <is>
          <t>-900,000</t>
        </is>
      </c>
      <c r="H37" t="inlineStr">
        <is>
          <t>0</t>
        </is>
      </c>
    </row>
    <row r="38">
      <c r="A38" s="1" t="n">
        <v>36</v>
      </c>
      <c r="B38" t="inlineStr">
        <is>
          <t>3.1.1.2.</t>
        </is>
      </c>
      <c r="C38" t="inlineStr">
        <is>
          <t xml:space="preserve">  =&gt;  Net Short Term Debt Issuance</t>
        </is>
      </c>
      <c r="D38" t="inlineStr">
        <is>
          <t>6,400</t>
        </is>
      </c>
      <c r="E38" t="inlineStr">
        <is>
          <t>6,400</t>
        </is>
      </c>
      <c r="F38" t="inlineStr">
        <is>
          <t>-5,600</t>
        </is>
      </c>
      <c r="G38" t="inlineStr">
        <is>
          <t>2,000</t>
        </is>
      </c>
      <c r="H38" t="inlineStr">
        <is>
          <t>0</t>
        </is>
      </c>
    </row>
    <row r="39">
      <c r="A39" s="1" t="n">
        <v>37</v>
      </c>
      <c r="B39" t="inlineStr">
        <is>
          <t>3.1.2.</t>
        </is>
      </c>
      <c r="C39" t="inlineStr">
        <is>
          <t xml:space="preserve">  =&gt;Net Common Stock Issuance</t>
        </is>
      </c>
      <c r="D39" t="inlineStr">
        <is>
          <t>-527,300</t>
        </is>
      </c>
      <c r="E39" t="inlineStr">
        <is>
          <t>-527,300</t>
        </is>
      </c>
      <c r="F39" t="inlineStr">
        <is>
          <t>-222,000</t>
        </is>
      </c>
      <c r="G39" t="inlineStr">
        <is>
          <t>-610,200</t>
        </is>
      </c>
      <c r="H39" t="inlineStr">
        <is>
          <t>-581,300</t>
        </is>
      </c>
    </row>
    <row r="40">
      <c r="A40" s="1" t="n">
        <v>38</v>
      </c>
      <c r="B40" t="inlineStr">
        <is>
          <t>3.1.2.1.</t>
        </is>
      </c>
      <c r="C40" t="inlineStr">
        <is>
          <t xml:space="preserve">  =&gt;  Common Stock Payments</t>
        </is>
      </c>
      <c r="D40" t="inlineStr">
        <is>
          <t>-527,300</t>
        </is>
      </c>
      <c r="E40" t="inlineStr">
        <is>
          <t>-527,300</t>
        </is>
      </c>
      <c r="F40" t="inlineStr">
        <is>
          <t>-222,000</t>
        </is>
      </c>
      <c r="G40" t="inlineStr">
        <is>
          <t>-610,200</t>
        </is>
      </c>
      <c r="H40" t="inlineStr">
        <is>
          <t>-581,300</t>
        </is>
      </c>
    </row>
    <row r="41">
      <c r="A41" s="1" t="n">
        <v>39</v>
      </c>
      <c r="B41" t="inlineStr">
        <is>
          <t>3.1.3.</t>
        </is>
      </c>
      <c r="C41" t="inlineStr">
        <is>
          <t xml:space="preserve">  =&gt;Cash Dividends Paid</t>
        </is>
      </c>
      <c r="D41" t="inlineStr">
        <is>
          <t>-592,300</t>
        </is>
      </c>
      <c r="E41" t="inlineStr">
        <is>
          <t>-592,300</t>
        </is>
      </c>
      <c r="F41" t="inlineStr">
        <is>
          <t>-562,700</t>
        </is>
      </c>
      <c r="G41" t="inlineStr">
        <is>
          <t>-564,300</t>
        </is>
      </c>
      <c r="H41" t="inlineStr">
        <is>
          <t>-548,500</t>
        </is>
      </c>
    </row>
    <row r="42">
      <c r="A42" s="1" t="n">
        <v>40</v>
      </c>
      <c r="B42" t="inlineStr">
        <is>
          <t>3.1.3.1.</t>
        </is>
      </c>
      <c r="C42" t="inlineStr">
        <is>
          <t xml:space="preserve">  =&gt;  Common Stock Dividend Paid</t>
        </is>
      </c>
      <c r="D42" t="inlineStr">
        <is>
          <t>-592,300</t>
        </is>
      </c>
      <c r="E42" t="inlineStr">
        <is>
          <t>-592,300</t>
        </is>
      </c>
      <c r="F42" t="inlineStr">
        <is>
          <t>-562,700</t>
        </is>
      </c>
      <c r="G42" t="inlineStr">
        <is>
          <t>-564,300</t>
        </is>
      </c>
      <c r="H42" t="inlineStr">
        <is>
          <t>-548,500</t>
        </is>
      </c>
    </row>
    <row r="43">
      <c r="A43" s="1" t="n">
        <v>41</v>
      </c>
      <c r="B43" t="inlineStr">
        <is>
          <t>3.1.4.</t>
        </is>
      </c>
      <c r="C43" t="inlineStr">
        <is>
          <t xml:space="preserve">  =&gt;Proceeds from Stock Option Exercised</t>
        </is>
      </c>
      <c r="D43" t="inlineStr">
        <is>
          <t>9,100</t>
        </is>
      </c>
      <c r="E43" t="inlineStr">
        <is>
          <t>9,100</t>
        </is>
      </c>
      <c r="F43" t="inlineStr">
        <is>
          <t>4,100</t>
        </is>
      </c>
      <c r="G43" t="inlineStr">
        <is>
          <t>6,500</t>
        </is>
      </c>
      <c r="H43" t="inlineStr">
        <is>
          <t>13,000</t>
        </is>
      </c>
    </row>
    <row r="44">
      <c r="A44" s="1" t="n">
        <v>42</v>
      </c>
      <c r="B44" t="inlineStr">
        <is>
          <t>3.1.5.</t>
        </is>
      </c>
      <c r="C44" t="inlineStr">
        <is>
          <t xml:space="preserve">    Net Other Financing Charges</t>
        </is>
      </c>
      <c r="D44" t="inlineStr">
        <is>
          <t>-258,200</t>
        </is>
      </c>
      <c r="E44" t="inlineStr">
        <is>
          <t>-258,200</t>
        </is>
      </c>
      <c r="F44" t="inlineStr">
        <is>
          <t>-208,800</t>
        </is>
      </c>
      <c r="G44" t="inlineStr">
        <is>
          <t>-268,400</t>
        </is>
      </c>
      <c r="H44" t="inlineStr">
        <is>
          <t>-324,300</t>
        </is>
      </c>
    </row>
    <row r="45">
      <c r="A45" s="1" t="n">
        <v>43</v>
      </c>
      <c r="B45" t="inlineStr">
        <is>
          <t>4.</t>
        </is>
      </c>
      <c r="C45" t="inlineStr">
        <is>
          <t>End Cash Position</t>
        </is>
      </c>
      <c r="D45" t="inlineStr">
        <is>
          <t>5,316,800</t>
        </is>
      </c>
      <c r="E45" t="inlineStr">
        <is>
          <t>5,316,800</t>
        </is>
      </c>
      <c r="F45" t="inlineStr">
        <is>
          <t>5,600,500</t>
        </is>
      </c>
      <c r="G45" t="inlineStr">
        <is>
          <t>4,305,700</t>
        </is>
      </c>
      <c r="H45" t="inlineStr">
        <is>
          <t>3,652,400</t>
        </is>
      </c>
    </row>
    <row r="46">
      <c r="A46" s="1" t="n">
        <v>44</v>
      </c>
      <c r="B46" t="inlineStr">
        <is>
          <t>4.1.</t>
        </is>
      </c>
      <c r="C46">
        <f>&gt;Changes in Cash</f>
        <v/>
      </c>
      <c r="D46" t="inlineStr">
        <is>
          <t>-154,800</t>
        </is>
      </c>
      <c r="E46" t="inlineStr">
        <is>
          <t>-154,800</t>
        </is>
      </c>
      <c r="F46" t="inlineStr">
        <is>
          <t>1,180,100</t>
        </is>
      </c>
      <c r="G46" t="inlineStr">
        <is>
          <t>603,100</t>
        </is>
      </c>
      <c r="H46" t="inlineStr">
        <is>
          <t>59,400</t>
        </is>
      </c>
    </row>
    <row r="47">
      <c r="A47" s="1" t="n">
        <v>45</v>
      </c>
      <c r="B47" t="inlineStr">
        <is>
          <t>4.2.</t>
        </is>
      </c>
      <c r="C47">
        <f>&gt;Effect of Exchange Rate Changes</f>
        <v/>
      </c>
      <c r="D47" t="inlineStr">
        <is>
          <t>-128,900</t>
        </is>
      </c>
      <c r="E47" t="inlineStr">
        <is>
          <t>-128,900</t>
        </is>
      </c>
      <c r="F47" t="inlineStr">
        <is>
          <t>114,700</t>
        </is>
      </c>
      <c r="G47" t="inlineStr">
        <is>
          <t>50,200</t>
        </is>
      </c>
      <c r="H47" t="inlineStr">
        <is>
          <t>-203,000</t>
        </is>
      </c>
    </row>
    <row r="48">
      <c r="A48" s="1" t="n">
        <v>46</v>
      </c>
      <c r="B48" t="inlineStr">
        <is>
          <t>4.3.</t>
        </is>
      </c>
      <c r="C48" t="inlineStr">
        <is>
          <t xml:space="preserve">  Beginning Cash Position</t>
        </is>
      </c>
      <c r="D48" t="inlineStr">
        <is>
          <t>5,600,500</t>
        </is>
      </c>
      <c r="E48" t="inlineStr">
        <is>
          <t>5,600,500</t>
        </is>
      </c>
      <c r="F48" t="inlineStr">
        <is>
          <t>4,305,700</t>
        </is>
      </c>
      <c r="G48" t="inlineStr">
        <is>
          <t>3,652,400</t>
        </is>
      </c>
      <c r="H48" t="inlineStr">
        <is>
          <t>3,796,000</t>
        </is>
      </c>
    </row>
    <row r="49">
      <c r="A49" s="1" t="n">
        <v>47</v>
      </c>
      <c r="B49" t="inlineStr">
        <is>
          <t>5.</t>
        </is>
      </c>
      <c r="C49" t="inlineStr">
        <is>
          <t>Income Tax Paid Supplemental Data</t>
        </is>
      </c>
      <c r="D49" t="inlineStr">
        <is>
          <t>454,400</t>
        </is>
      </c>
      <c r="E49" t="inlineStr">
        <is>
          <t>454,400</t>
        </is>
      </c>
      <c r="F49" t="inlineStr">
        <is>
          <t>376,500</t>
        </is>
      </c>
      <c r="G49" t="inlineStr">
        <is>
          <t>361,000</t>
        </is>
      </c>
      <c r="H49" t="inlineStr">
        <is>
          <t>590,900</t>
        </is>
      </c>
    </row>
    <row r="50">
      <c r="A50" s="1" t="n">
        <v>48</v>
      </c>
      <c r="B50" t="inlineStr">
        <is>
          <t>6.</t>
        </is>
      </c>
      <c r="C50" t="inlineStr">
        <is>
          <t>Interest Paid Supplemental Data</t>
        </is>
      </c>
      <c r="D50" t="inlineStr">
        <is>
          <t>219,300</t>
        </is>
      </c>
      <c r="E50" t="inlineStr">
        <is>
          <t>219,300</t>
        </is>
      </c>
      <c r="F50" t="inlineStr">
        <is>
          <t>205,500</t>
        </is>
      </c>
      <c r="G50" t="inlineStr">
        <is>
          <t>246,300</t>
        </is>
      </c>
      <c r="H50" t="inlineStr">
        <is>
          <t>243,200</t>
        </is>
      </c>
    </row>
    <row r="51">
      <c r="A51" s="1" t="n">
        <v>49</v>
      </c>
      <c r="B51" t="inlineStr">
        <is>
          <t>7.</t>
        </is>
      </c>
      <c r="C51" t="inlineStr">
        <is>
          <t>Capital Expenditure</t>
        </is>
      </c>
      <c r="D51" t="inlineStr">
        <is>
          <t>-665,800</t>
        </is>
      </c>
      <c r="E51" t="inlineStr">
        <is>
          <t>-665,800</t>
        </is>
      </c>
      <c r="F51" t="inlineStr">
        <is>
          <t>-75,400</t>
        </is>
      </c>
      <c r="G51" t="inlineStr">
        <is>
          <t>-102,200</t>
        </is>
      </c>
      <c r="H51" t="inlineStr">
        <is>
          <t>-195,700</t>
        </is>
      </c>
    </row>
    <row r="52">
      <c r="A52" s="1" t="n">
        <v>50</v>
      </c>
      <c r="B52" t="inlineStr">
        <is>
          <t>8.</t>
        </is>
      </c>
      <c r="C52" t="inlineStr">
        <is>
          <t>Issuance of Debt</t>
        </is>
      </c>
      <c r="D52" t="inlineStr">
        <is>
          <t>1,221,300</t>
        </is>
      </c>
      <c r="E52" t="inlineStr">
        <is>
          <t>1,221,300</t>
        </is>
      </c>
      <c r="F52" t="inlineStr">
        <is>
          <t>1,186,600</t>
        </is>
      </c>
      <c r="G52" t="inlineStr">
        <is>
          <t>1,112,400</t>
        </is>
      </c>
      <c r="H52" t="inlineStr">
        <is>
          <t>0</t>
        </is>
      </c>
    </row>
    <row r="53">
      <c r="A53" s="1" t="n">
        <v>51</v>
      </c>
      <c r="B53" t="inlineStr">
        <is>
          <t>9.</t>
        </is>
      </c>
      <c r="C53" t="inlineStr">
        <is>
          <t>Repayment of Debt</t>
        </is>
      </c>
      <c r="D53" t="inlineStr">
        <is>
          <t>-1,250,000</t>
        </is>
      </c>
      <c r="E53" t="inlineStr">
        <is>
          <t>-1,250,000</t>
        </is>
      </c>
      <c r="F53" t="inlineStr">
        <is>
          <t>-600,000</t>
        </is>
      </c>
      <c r="G53" t="inlineStr">
        <is>
          <t>-900,000</t>
        </is>
      </c>
      <c r="H53" t="inlineStr">
        <is>
          <t>0</t>
        </is>
      </c>
    </row>
    <row r="54">
      <c r="A54" s="1" t="n">
        <v>52</v>
      </c>
      <c r="B54" t="inlineStr">
        <is>
          <t>10.</t>
        </is>
      </c>
      <c r="C54" t="inlineStr">
        <is>
          <t>Repurchase of Capital Stock</t>
        </is>
      </c>
      <c r="D54" t="inlineStr">
        <is>
          <t>-527,300</t>
        </is>
      </c>
      <c r="E54" t="inlineStr">
        <is>
          <t>-527,300</t>
        </is>
      </c>
      <c r="F54" t="inlineStr">
        <is>
          <t>-222,000</t>
        </is>
      </c>
      <c r="G54" t="inlineStr">
        <is>
          <t>-610,200</t>
        </is>
      </c>
      <c r="H54" t="inlineStr">
        <is>
          <t>-581,300</t>
        </is>
      </c>
    </row>
    <row r="55">
      <c r="A55" s="1" t="n">
        <v>53</v>
      </c>
      <c r="B55" t="inlineStr">
        <is>
          <t>11.</t>
        </is>
      </c>
      <c r="C55" t="inlineStr">
        <is>
          <t>Free Cash Flow</t>
        </is>
      </c>
      <c r="D55" t="inlineStr">
        <is>
          <t>1,279,600</t>
        </is>
      </c>
      <c r="E55" t="inlineStr">
        <is>
          <t>1,279,600</t>
        </is>
      </c>
      <c r="F55" t="inlineStr">
        <is>
          <t>1,649,200</t>
        </is>
      </c>
      <c r="G55" t="inlineStr">
        <is>
          <t>1,753,800</t>
        </is>
      </c>
      <c r="H55" t="inlineStr">
        <is>
          <t>1,526,600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