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5/30/2021</t>
        </is>
      </c>
      <c r="F1" s="1" t="inlineStr">
        <is>
          <t>5/30/2020</t>
        </is>
      </c>
      <c r="G1" s="1" t="inlineStr">
        <is>
          <t>5/30/2019</t>
        </is>
      </c>
      <c r="H1" s="1" t="inlineStr">
        <is>
          <t>5/30/2018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41,399,000</t>
        </is>
      </c>
      <c r="E2" t="inlineStr">
        <is>
          <t>40,479,000</t>
        </is>
      </c>
      <c r="F2" t="inlineStr">
        <is>
          <t>39,068,000</t>
        </is>
      </c>
      <c r="G2" t="inlineStr">
        <is>
          <t>39,506,000</t>
        </is>
      </c>
      <c r="H2" t="inlineStr">
        <is>
          <t>39,831,000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41,399,000</t>
        </is>
      </c>
      <c r="E3" t="inlineStr">
        <is>
          <t>40,479,000</t>
        </is>
      </c>
      <c r="F3" t="inlineStr">
        <is>
          <t>39,068,000</t>
        </is>
      </c>
      <c r="G3" t="inlineStr">
        <is>
          <t>39,506,000</t>
        </is>
      </c>
      <c r="H3" t="inlineStr">
        <is>
          <t>39,831,000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8,297,000</t>
        </is>
      </c>
      <c r="E4" t="inlineStr">
        <is>
          <t>7,855,000</t>
        </is>
      </c>
      <c r="F4" t="inlineStr">
        <is>
          <t>7,938,000</t>
        </is>
      </c>
      <c r="G4" t="inlineStr">
        <is>
          <t>7,995,000</t>
        </is>
      </c>
      <c r="H4" t="inlineStr">
        <is>
          <t>8,081,000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33,102,000</t>
        </is>
      </c>
      <c r="E5" t="inlineStr">
        <is>
          <t>32,624,000</t>
        </is>
      </c>
      <c r="F5" t="inlineStr">
        <is>
          <t>31,130,000</t>
        </is>
      </c>
      <c r="G5" t="inlineStr">
        <is>
          <t>31,511,000</t>
        </is>
      </c>
      <c r="H5" t="inlineStr">
        <is>
          <t>31,750,000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21,837,000</t>
        </is>
      </c>
      <c r="E6" t="inlineStr">
        <is>
          <t>16,971,000</t>
        </is>
      </c>
      <c r="F6" t="inlineStr">
        <is>
          <t>16,928,000</t>
        </is>
      </c>
      <c r="G6" t="inlineStr">
        <is>
          <t>17,489,000</t>
        </is>
      </c>
      <c r="H6" t="inlineStr">
        <is>
          <t>17,431,000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9,053,000</t>
        </is>
      </c>
      <c r="E7" t="inlineStr">
        <is>
          <t>8,936,000</t>
        </is>
      </c>
      <c r="F7" t="inlineStr">
        <is>
          <t>9,275,000</t>
        </is>
      </c>
      <c r="G7" t="inlineStr">
        <is>
          <t>9,774,000</t>
        </is>
      </c>
      <c r="H7" t="inlineStr">
        <is>
          <t>9,720,000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1,253,000</t>
        </is>
      </c>
      <c r="E8" t="inlineStr">
        <is>
          <t>1,254,000</t>
        </is>
      </c>
      <c r="F8" t="inlineStr">
        <is>
          <t>1,181,000</t>
        </is>
      </c>
      <c r="G8" t="inlineStr">
        <is>
          <t>1,265,000</t>
        </is>
      </c>
      <c r="H8" t="inlineStr">
        <is>
          <t>1,289,000</t>
        </is>
      </c>
    </row>
    <row r="9">
      <c r="A9" s="1" t="n">
        <v>7</v>
      </c>
      <c r="B9" t="inlineStr">
        <is>
          <t>4.1.1.1.</t>
        </is>
      </c>
      <c r="C9">
        <f>&gt;=&gt;=&gt;Salaries and Wages</f>
        <v/>
      </c>
      <c r="D9" t="inlineStr">
        <is>
          <t>174,000</t>
        </is>
      </c>
      <c r="E9" t="inlineStr">
        <is>
          <t>136,000</t>
        </is>
      </c>
      <c r="F9" t="inlineStr">
        <is>
          <t>119,000</t>
        </is>
      </c>
      <c r="G9" t="inlineStr">
        <is>
          <t>-</t>
        </is>
      </c>
      <c r="H9" t="inlineStr">
        <is>
          <t>-</t>
        </is>
      </c>
    </row>
    <row r="10">
      <c r="A10" s="1" t="n">
        <v>8</v>
      </c>
      <c r="B10" t="inlineStr">
        <is>
          <t>4.1.1.2.</t>
        </is>
      </c>
      <c r="C10">
        <f>&gt;=&gt;  Other G and A</f>
        <v/>
      </c>
      <c r="D10" t="inlineStr">
        <is>
          <t>1,079,000</t>
        </is>
      </c>
      <c r="E10" t="inlineStr">
        <is>
          <t>1,118,000</t>
        </is>
      </c>
      <c r="F10" t="inlineStr">
        <is>
          <t>1,062,000</t>
        </is>
      </c>
      <c r="G10" t="inlineStr">
        <is>
          <t>1,265,000</t>
        </is>
      </c>
      <c r="H10" t="inlineStr">
        <is>
          <t>1,289,000</t>
        </is>
      </c>
    </row>
    <row r="11">
      <c r="A11" s="1" t="n">
        <v>9</v>
      </c>
      <c r="B11" t="inlineStr">
        <is>
          <t>4.1.2.</t>
        </is>
      </c>
      <c r="C11">
        <f>&gt;  Selling &amp; Marketing Expense</f>
        <v/>
      </c>
      <c r="D11" t="inlineStr">
        <is>
          <t>7,800,000</t>
        </is>
      </c>
      <c r="E11" t="inlineStr">
        <is>
          <t>7,682,000</t>
        </is>
      </c>
      <c r="F11" t="inlineStr">
        <is>
          <t>8,094,000</t>
        </is>
      </c>
      <c r="G11" t="inlineStr">
        <is>
          <t>8,509,000</t>
        </is>
      </c>
      <c r="H11" t="inlineStr">
        <is>
          <t>8,431,000</t>
        </is>
      </c>
    </row>
    <row r="12">
      <c r="A12" s="1" t="n">
        <v>10</v>
      </c>
      <c r="B12" t="inlineStr">
        <is>
          <t>4.2.</t>
        </is>
      </c>
      <c r="C12">
        <f>&gt;Research &amp; Development</f>
        <v/>
      </c>
      <c r="D12" t="inlineStr">
        <is>
          <t>6,775,000</t>
        </is>
      </c>
      <c r="E12" t="inlineStr">
        <is>
          <t>6,527,000</t>
        </is>
      </c>
      <c r="F12" t="inlineStr">
        <is>
          <t>6,067,000</t>
        </is>
      </c>
      <c r="G12" t="inlineStr">
        <is>
          <t>6,026,000</t>
        </is>
      </c>
      <c r="H12" t="inlineStr">
        <is>
          <t>6,091,000</t>
        </is>
      </c>
    </row>
    <row r="13">
      <c r="A13" s="1" t="n">
        <v>11</v>
      </c>
      <c r="B13" t="inlineStr">
        <is>
          <t>4.3.</t>
        </is>
      </c>
      <c r="C13">
        <f>&gt;Depreciation Amortization Depletion</f>
        <v/>
      </c>
      <c r="D13" t="inlineStr">
        <is>
          <t>1,292,000</t>
        </is>
      </c>
      <c r="E13" t="inlineStr">
        <is>
          <t>1,379,000</t>
        </is>
      </c>
      <c r="F13" t="inlineStr">
        <is>
          <t>1,586,000</t>
        </is>
      </c>
      <c r="G13" t="inlineStr">
        <is>
          <t>1,689,000</t>
        </is>
      </c>
      <c r="H13" t="inlineStr">
        <is>
          <t>1,620,000</t>
        </is>
      </c>
    </row>
    <row r="14">
      <c r="A14" s="1" t="n">
        <v>12</v>
      </c>
      <c r="B14" t="inlineStr">
        <is>
          <t>4.3.1.</t>
        </is>
      </c>
      <c r="C14">
        <f>&gt;  Depreciation &amp; amortization</f>
        <v/>
      </c>
      <c r="D14" t="inlineStr">
        <is>
          <t>1,292,000</t>
        </is>
      </c>
      <c r="E14" t="inlineStr">
        <is>
          <t>1,379,000</t>
        </is>
      </c>
      <c r="F14" t="inlineStr">
        <is>
          <t>1,586,000</t>
        </is>
      </c>
      <c r="G14" t="inlineStr">
        <is>
          <t>1,689,000</t>
        </is>
      </c>
      <c r="H14" t="inlineStr">
        <is>
          <t>1,620,000</t>
        </is>
      </c>
    </row>
    <row r="15">
      <c r="A15" s="1" t="n">
        <v>13</v>
      </c>
      <c r="B15" t="inlineStr">
        <is>
          <t>4.3.1.1.</t>
        </is>
      </c>
      <c r="C15">
        <f>&gt;    Amortization</f>
        <v/>
      </c>
      <c r="D15" t="inlineStr">
        <is>
          <t>1,292,000</t>
        </is>
      </c>
      <c r="E15" t="inlineStr">
        <is>
          <t>1,379,000</t>
        </is>
      </c>
      <c r="F15" t="inlineStr">
        <is>
          <t>1,586,000</t>
        </is>
      </c>
      <c r="G15" t="inlineStr">
        <is>
          <t>1,689,000</t>
        </is>
      </c>
      <c r="H15" t="inlineStr">
        <is>
          <t>1,620,000</t>
        </is>
      </c>
    </row>
    <row r="16">
      <c r="A16" s="1" t="n">
        <v>14</v>
      </c>
      <c r="B16" t="inlineStr">
        <is>
          <t>4.3.1.1.1.</t>
        </is>
      </c>
      <c r="C16">
        <f>&gt;      Amortization of Intangibles</f>
        <v/>
      </c>
      <c r="D16" t="inlineStr">
        <is>
          <t>1,292,000</t>
        </is>
      </c>
      <c r="E16" t="inlineStr">
        <is>
          <t>1,379,000</t>
        </is>
      </c>
      <c r="F16" t="inlineStr">
        <is>
          <t>1,586,000</t>
        </is>
      </c>
      <c r="G16" t="inlineStr">
        <is>
          <t>1,689,000</t>
        </is>
      </c>
      <c r="H16" t="inlineStr">
        <is>
          <t>1,620,000</t>
        </is>
      </c>
    </row>
    <row r="17">
      <c r="A17" s="1" t="n">
        <v>15</v>
      </c>
      <c r="B17" t="inlineStr">
        <is>
          <t>4.4.</t>
        </is>
      </c>
      <c r="C17" t="inlineStr">
        <is>
          <t xml:space="preserve">  Other Operating Expenses</t>
        </is>
      </c>
      <c r="D17" t="inlineStr">
        <is>
          <t>4,717,000</t>
        </is>
      </c>
      <c r="E17" t="inlineStr">
        <is>
          <t>129,000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</row>
    <row r="18">
      <c r="A18" s="1" t="n">
        <v>16</v>
      </c>
      <c r="B18" t="inlineStr">
        <is>
          <t>5.</t>
        </is>
      </c>
      <c r="C18" t="inlineStr">
        <is>
          <t>Operating Income</t>
        </is>
      </c>
      <c r="D18" t="inlineStr">
        <is>
          <t>11,265,000</t>
        </is>
      </c>
      <c r="E18" t="inlineStr">
        <is>
          <t>15,653,000</t>
        </is>
      </c>
      <c r="F18" t="inlineStr">
        <is>
          <t>14,202,000</t>
        </is>
      </c>
      <c r="G18" t="inlineStr">
        <is>
          <t>14,022,000</t>
        </is>
      </c>
      <c r="H18" t="inlineStr">
        <is>
          <t>14,319,000</t>
        </is>
      </c>
    </row>
    <row r="19">
      <c r="A19" s="1" t="n">
        <v>17</v>
      </c>
      <c r="B19" t="inlineStr">
        <is>
          <t>6.</t>
        </is>
      </c>
      <c r="C19" t="inlineStr">
        <is>
          <t>Net Non Operating Interest Income Expense</t>
        </is>
      </c>
      <c r="D19" t="inlineStr">
        <is>
          <t>-2,583,000</t>
        </is>
      </c>
      <c r="E19" t="inlineStr">
        <is>
          <t>-2,395,000</t>
        </is>
      </c>
      <c r="F19" t="inlineStr">
        <is>
          <t>-1,468,000</t>
        </is>
      </c>
      <c r="G19" t="inlineStr">
        <is>
          <t>-990,000</t>
        </is>
      </c>
      <c r="H19" t="inlineStr">
        <is>
          <t>-824,000</t>
        </is>
      </c>
    </row>
    <row r="20">
      <c r="A20" s="1" t="n">
        <v>18</v>
      </c>
      <c r="B20" t="inlineStr">
        <is>
          <t>6.1.</t>
        </is>
      </c>
      <c r="C20">
        <f>&gt;Interest Income Non Operating</f>
        <v/>
      </c>
      <c r="D20" t="inlineStr">
        <is>
          <t>83,000</t>
        </is>
      </c>
      <c r="E20" t="inlineStr">
        <is>
          <t>101,000</t>
        </is>
      </c>
      <c r="F20" t="inlineStr">
        <is>
          <t>527,000</t>
        </is>
      </c>
      <c r="G20" t="inlineStr">
        <is>
          <t>1,092,000</t>
        </is>
      </c>
      <c r="H20" t="inlineStr">
        <is>
          <t>1,201,000</t>
        </is>
      </c>
    </row>
    <row r="21">
      <c r="A21" s="1" t="n">
        <v>19</v>
      </c>
      <c r="B21" t="inlineStr">
        <is>
          <t>6.2.</t>
        </is>
      </c>
      <c r="C21" t="inlineStr">
        <is>
          <t xml:space="preserve">  Interest Expense Non Operating</t>
        </is>
      </c>
      <c r="D21" t="inlineStr">
        <is>
          <t>2,666,000</t>
        </is>
      </c>
      <c r="E21" t="inlineStr">
        <is>
          <t>2,496,000</t>
        </is>
      </c>
      <c r="F21" t="inlineStr">
        <is>
          <t>1,995,000</t>
        </is>
      </c>
      <c r="G21" t="inlineStr">
        <is>
          <t>2,082,000</t>
        </is>
      </c>
      <c r="H21" t="inlineStr">
        <is>
          <t>2,025,000</t>
        </is>
      </c>
    </row>
    <row r="22">
      <c r="A22" s="1" t="n">
        <v>20</v>
      </c>
      <c r="B22" t="inlineStr">
        <is>
          <t>7.</t>
        </is>
      </c>
      <c r="C22" t="inlineStr">
        <is>
          <t>Other Income Expense</t>
        </is>
      </c>
      <c r="D22" t="inlineStr">
        <is>
          <t>-66,000</t>
        </is>
      </c>
      <c r="E22" t="inlineStr">
        <is>
          <t>-259,000</t>
        </is>
      </c>
      <c r="F22" t="inlineStr">
        <is>
          <t>-671,000</t>
        </is>
      </c>
      <c r="G22" t="inlineStr">
        <is>
          <t>-764,000</t>
        </is>
      </c>
      <c r="H22" t="inlineStr">
        <is>
          <t>-604,000</t>
        </is>
      </c>
    </row>
    <row r="23">
      <c r="A23" s="1" t="n">
        <v>21</v>
      </c>
      <c r="B23" t="inlineStr">
        <is>
          <t>7.1.</t>
        </is>
      </c>
      <c r="C23">
        <f>&gt;Gain on Sale of Security</f>
        <v/>
      </c>
      <c r="D23" t="inlineStr">
        <is>
          <t>-127,000</t>
        </is>
      </c>
      <c r="E23" t="inlineStr">
        <is>
          <t>-112,000</t>
        </is>
      </c>
      <c r="F23" t="inlineStr">
        <is>
          <t>-185,000</t>
        </is>
      </c>
      <c r="G23" t="inlineStr">
        <is>
          <t>-111,000</t>
        </is>
      </c>
      <c r="H23" t="inlineStr">
        <is>
          <t>-74,000</t>
        </is>
      </c>
    </row>
    <row r="24">
      <c r="A24" s="1" t="n">
        <v>22</v>
      </c>
      <c r="B24" t="inlineStr">
        <is>
          <t>7.2.</t>
        </is>
      </c>
      <c r="C24">
        <f>&gt;Earnings from Equity Interest</f>
        <v/>
      </c>
      <c r="D24" t="inlineStr">
        <is>
          <t>-188,000</t>
        </is>
      </c>
      <c r="E24" t="inlineStr">
        <is>
          <t>-180,000</t>
        </is>
      </c>
      <c r="F24" t="inlineStr">
        <is>
          <t>-164,000</t>
        </is>
      </c>
      <c r="G24" t="inlineStr">
        <is>
          <t>-152,000</t>
        </is>
      </c>
      <c r="H24" t="inlineStr">
        <is>
          <t>-135,000</t>
        </is>
      </c>
    </row>
    <row r="25">
      <c r="A25" s="1" t="n">
        <v>23</v>
      </c>
      <c r="B25" t="inlineStr">
        <is>
          <t>7.3.</t>
        </is>
      </c>
      <c r="C25">
        <f>&gt;Special Income Charges</f>
        <v/>
      </c>
      <c r="D25" t="inlineStr">
        <is>
          <t>-244,000</t>
        </is>
      </c>
      <c r="E25" t="inlineStr">
        <is>
          <t>-440,000</t>
        </is>
      </c>
      <c r="F25" t="inlineStr">
        <is>
          <t>-306,000</t>
        </is>
      </c>
      <c r="G25" t="inlineStr">
        <is>
          <t>-487,000</t>
        </is>
      </c>
      <c r="H25" t="inlineStr">
        <is>
          <t>-640,000</t>
        </is>
      </c>
    </row>
    <row r="26">
      <c r="A26" s="1" t="n">
        <v>24</v>
      </c>
      <c r="B26" t="inlineStr">
        <is>
          <t>7.3.1.</t>
        </is>
      </c>
      <c r="C26">
        <f>&gt;  Restructuring &amp; Mergers Acquisition</f>
        <v/>
      </c>
      <c r="D26" t="inlineStr">
        <is>
          <t>244,000</t>
        </is>
      </c>
      <c r="E26" t="inlineStr">
        <is>
          <t>440,000</t>
        </is>
      </c>
      <c r="F26" t="inlineStr">
        <is>
          <t>306,000</t>
        </is>
      </c>
      <c r="G26" t="inlineStr">
        <is>
          <t>487,000</t>
        </is>
      </c>
      <c r="H26" t="inlineStr">
        <is>
          <t>640,000</t>
        </is>
      </c>
    </row>
    <row r="27">
      <c r="A27" s="1" t="n">
        <v>25</v>
      </c>
      <c r="B27" t="inlineStr">
        <is>
          <t>7.4.</t>
        </is>
      </c>
      <c r="C27" t="inlineStr">
        <is>
          <t xml:space="preserve">  Other Non Operating Income Expenses</t>
        </is>
      </c>
      <c r="D27" t="inlineStr">
        <is>
          <t>493,000</t>
        </is>
      </c>
      <c r="E27" t="inlineStr">
        <is>
          <t>473,000</t>
        </is>
      </c>
      <c r="F27" t="inlineStr">
        <is>
          <t>-16,000</t>
        </is>
      </c>
      <c r="G27" t="inlineStr">
        <is>
          <t>-14,000</t>
        </is>
      </c>
      <c r="H27" t="inlineStr">
        <is>
          <t>245,000</t>
        </is>
      </c>
    </row>
    <row r="28">
      <c r="A28" s="1" t="n">
        <v>26</v>
      </c>
      <c r="B28" t="inlineStr">
        <is>
          <t>8.</t>
        </is>
      </c>
      <c r="C28" t="inlineStr">
        <is>
          <t>Pretax Income</t>
        </is>
      </c>
      <c r="D28" t="inlineStr">
        <is>
          <t>8,616,000</t>
        </is>
      </c>
      <c r="E28" t="inlineStr">
        <is>
          <t>12,999,000</t>
        </is>
      </c>
      <c r="F28" t="inlineStr">
        <is>
          <t>12,063,000</t>
        </is>
      </c>
      <c r="G28" t="inlineStr">
        <is>
          <t>12,268,000</t>
        </is>
      </c>
      <c r="H28" t="inlineStr">
        <is>
          <t>12,891,000</t>
        </is>
      </c>
    </row>
    <row r="29">
      <c r="A29" s="1" t="n">
        <v>27</v>
      </c>
      <c r="B29" t="inlineStr">
        <is>
          <t>9.</t>
        </is>
      </c>
      <c r="C29" t="inlineStr">
        <is>
          <t>Tax Provision</t>
        </is>
      </c>
      <c r="D29" t="inlineStr">
        <is>
          <t>-1,646,000</t>
        </is>
      </c>
      <c r="E29" t="inlineStr">
        <is>
          <t>-747,000</t>
        </is>
      </c>
      <c r="F29" t="inlineStr">
        <is>
          <t>1,928,000</t>
        </is>
      </c>
      <c r="G29" t="inlineStr">
        <is>
          <t>1,185,000</t>
        </is>
      </c>
      <c r="H29" t="inlineStr">
        <is>
          <t>9,066,000</t>
        </is>
      </c>
    </row>
    <row r="30">
      <c r="A30" s="1" t="n">
        <v>28</v>
      </c>
      <c r="B30" t="inlineStr">
        <is>
          <t>10.</t>
        </is>
      </c>
      <c r="C30" t="inlineStr">
        <is>
          <t>Net Income Common Stockholders</t>
        </is>
      </c>
      <c r="D30" t="inlineStr">
        <is>
          <t>10,262,000</t>
        </is>
      </c>
      <c r="E30" t="inlineStr">
        <is>
          <t>13,746,000</t>
        </is>
      </c>
      <c r="F30" t="inlineStr">
        <is>
          <t>10,135,000</t>
        </is>
      </c>
      <c r="G30" t="inlineStr">
        <is>
          <t>11,083,000</t>
        </is>
      </c>
      <c r="H30" t="inlineStr">
        <is>
          <t>3,825,000</t>
        </is>
      </c>
    </row>
    <row r="31">
      <c r="A31" s="1" t="n">
        <v>29</v>
      </c>
      <c r="B31" t="inlineStr">
        <is>
          <t>10.1.</t>
        </is>
      </c>
      <c r="C31" t="inlineStr">
        <is>
          <t xml:space="preserve">  Net Income</t>
        </is>
      </c>
      <c r="D31" t="inlineStr">
        <is>
          <t>10,262,000</t>
        </is>
      </c>
      <c r="E31" t="inlineStr">
        <is>
          <t>13,746,000</t>
        </is>
      </c>
      <c r="F31" t="inlineStr">
        <is>
          <t>10,135,000</t>
        </is>
      </c>
      <c r="G31" t="inlineStr">
        <is>
          <t>11,083,000</t>
        </is>
      </c>
      <c r="H31" t="inlineStr">
        <is>
          <t>3,825,000</t>
        </is>
      </c>
    </row>
    <row r="32">
      <c r="A32" s="1" t="n">
        <v>30</v>
      </c>
      <c r="B32" t="inlineStr">
        <is>
          <t>10.1.1.</t>
        </is>
      </c>
      <c r="C32" t="inlineStr">
        <is>
          <t xml:space="preserve">    Net Income Including Non-Controlling Interests</t>
        </is>
      </c>
      <c r="D32" t="inlineStr">
        <is>
          <t>10,262,000</t>
        </is>
      </c>
      <c r="E32" t="inlineStr">
        <is>
          <t>13,746,000</t>
        </is>
      </c>
      <c r="F32" t="inlineStr">
        <is>
          <t>10,135,000</t>
        </is>
      </c>
      <c r="G32" t="inlineStr">
        <is>
          <t>11,083,000</t>
        </is>
      </c>
      <c r="H32" t="inlineStr">
        <is>
          <t>3,825,000</t>
        </is>
      </c>
    </row>
    <row r="33">
      <c r="A33" s="1" t="n">
        <v>31</v>
      </c>
      <c r="B33" t="inlineStr">
        <is>
          <t>10.1.1.1.</t>
        </is>
      </c>
      <c r="C33" t="inlineStr">
        <is>
          <t xml:space="preserve">      Net Income Continuous Operations</t>
        </is>
      </c>
      <c r="D33" t="inlineStr">
        <is>
          <t>10,262,000</t>
        </is>
      </c>
      <c r="E33" t="inlineStr">
        <is>
          <t>13,746,000</t>
        </is>
      </c>
      <c r="F33" t="inlineStr">
        <is>
          <t>10,135,000</t>
        </is>
      </c>
      <c r="G33" t="inlineStr">
        <is>
          <t>11,083,000</t>
        </is>
      </c>
      <c r="H33" t="inlineStr">
        <is>
          <t>3,825,000</t>
        </is>
      </c>
    </row>
    <row r="34">
      <c r="A34" s="1" t="n">
        <v>32</v>
      </c>
      <c r="B34" t="inlineStr">
        <is>
          <t>11.</t>
        </is>
      </c>
      <c r="C34" t="inlineStr">
        <is>
          <t>Diluted NI Available to Com Stockholders</t>
        </is>
      </c>
      <c r="D34" t="inlineStr">
        <is>
          <t>10,262,000</t>
        </is>
      </c>
      <c r="E34" t="inlineStr">
        <is>
          <t>13,746,000</t>
        </is>
      </c>
      <c r="F34" t="inlineStr">
        <is>
          <t>10,135,000</t>
        </is>
      </c>
      <c r="G34" t="inlineStr">
        <is>
          <t>11,083,000</t>
        </is>
      </c>
      <c r="H34" t="inlineStr">
        <is>
          <t>3,825,000</t>
        </is>
      </c>
    </row>
    <row r="35">
      <c r="A35" s="1" t="n">
        <v>33</v>
      </c>
      <c r="B35" t="inlineStr">
        <is>
          <t>12.</t>
        </is>
      </c>
      <c r="C35" t="inlineStr">
        <is>
          <t>Basic EPS</t>
        </is>
      </c>
      <c r="D35" t="inlineStr">
        <is>
          <t>-</t>
        </is>
      </c>
      <c r="E35" t="inlineStr">
        <is>
          <t>4.67</t>
        </is>
      </c>
      <c r="F35" t="inlineStr">
        <is>
          <t>3.16</t>
        </is>
      </c>
      <c r="G35" t="inlineStr">
        <is>
          <t>3.05</t>
        </is>
      </c>
      <c r="H35" t="inlineStr">
        <is>
          <t>0.93</t>
        </is>
      </c>
    </row>
    <row r="36">
      <c r="A36" s="1" t="n">
        <v>34</v>
      </c>
      <c r="B36" t="inlineStr">
        <is>
          <t>13.</t>
        </is>
      </c>
      <c r="C36" t="inlineStr">
        <is>
          <t>Diluted EPS</t>
        </is>
      </c>
      <c r="D36" t="inlineStr">
        <is>
          <t>-</t>
        </is>
      </c>
      <c r="E36" t="inlineStr">
        <is>
          <t>4.55</t>
        </is>
      </c>
      <c r="F36" t="inlineStr">
        <is>
          <t>3.08</t>
        </is>
      </c>
      <c r="G36" t="inlineStr">
        <is>
          <t>2.97</t>
        </is>
      </c>
      <c r="H36" t="inlineStr">
        <is>
          <t>0.90</t>
        </is>
      </c>
    </row>
    <row r="37">
      <c r="A37" s="1" t="n">
        <v>35</v>
      </c>
      <c r="B37" t="inlineStr">
        <is>
          <t>14.</t>
        </is>
      </c>
      <c r="C37" t="inlineStr">
        <is>
          <t>Basic Average Shares</t>
        </is>
      </c>
      <c r="D37" t="inlineStr">
        <is>
          <t>-</t>
        </is>
      </c>
      <c r="E37" t="inlineStr">
        <is>
          <t>2,945,000</t>
        </is>
      </c>
      <c r="F37" t="inlineStr">
        <is>
          <t>3,211,000</t>
        </is>
      </c>
      <c r="G37" t="inlineStr">
        <is>
          <t>3,634,000</t>
        </is>
      </c>
      <c r="H37" t="inlineStr">
        <is>
          <t>4,121,000</t>
        </is>
      </c>
    </row>
    <row r="38">
      <c r="A38" s="1" t="n">
        <v>36</v>
      </c>
      <c r="B38" t="inlineStr">
        <is>
          <t>15.</t>
        </is>
      </c>
      <c r="C38" t="inlineStr">
        <is>
          <t>Diluted Average Shares</t>
        </is>
      </c>
      <c r="D38" t="inlineStr">
        <is>
          <t>-</t>
        </is>
      </c>
      <c r="E38" t="inlineStr">
        <is>
          <t>3,022,000</t>
        </is>
      </c>
      <c r="F38" t="inlineStr">
        <is>
          <t>3,294,000</t>
        </is>
      </c>
      <c r="G38" t="inlineStr">
        <is>
          <t>3,732,000</t>
        </is>
      </c>
      <c r="H38" t="inlineStr">
        <is>
          <t>4,238,000</t>
        </is>
      </c>
    </row>
    <row r="39">
      <c r="A39" s="1" t="n">
        <v>37</v>
      </c>
      <c r="B39" t="inlineStr">
        <is>
          <t>16.</t>
        </is>
      </c>
      <c r="C39" t="inlineStr">
        <is>
          <t>Total Operating Income as Reported</t>
        </is>
      </c>
      <c r="D39" t="inlineStr">
        <is>
          <t>11,021,000</t>
        </is>
      </c>
      <c r="E39" t="inlineStr">
        <is>
          <t>15,213,000</t>
        </is>
      </c>
      <c r="F39" t="inlineStr">
        <is>
          <t>13,896,000</t>
        </is>
      </c>
      <c r="G39" t="inlineStr">
        <is>
          <t>13,535,000</t>
        </is>
      </c>
      <c r="H39" t="inlineStr">
        <is>
          <t>13,679,000</t>
        </is>
      </c>
    </row>
    <row r="40">
      <c r="A40" s="1" t="n">
        <v>38</v>
      </c>
      <c r="B40" t="inlineStr">
        <is>
          <t>17.</t>
        </is>
      </c>
      <c r="C40" t="inlineStr">
        <is>
          <t>Total Expenses</t>
        </is>
      </c>
      <c r="D40" t="inlineStr">
        <is>
          <t>30,134,000</t>
        </is>
      </c>
      <c r="E40" t="inlineStr">
        <is>
          <t>24,826,000</t>
        </is>
      </c>
      <c r="F40" t="inlineStr">
        <is>
          <t>24,866,000</t>
        </is>
      </c>
      <c r="G40" t="inlineStr">
        <is>
          <t>25,484,000</t>
        </is>
      </c>
      <c r="H40" t="inlineStr">
        <is>
          <t>25,512,000</t>
        </is>
      </c>
    </row>
    <row r="41">
      <c r="A41" s="1" t="n">
        <v>39</v>
      </c>
      <c r="B41" t="inlineStr">
        <is>
          <t>18.</t>
        </is>
      </c>
      <c r="C41" t="inlineStr">
        <is>
          <t>Net Income from Continuing &amp; Discontinued Operation</t>
        </is>
      </c>
      <c r="D41" t="inlineStr">
        <is>
          <t>10,262,000</t>
        </is>
      </c>
      <c r="E41" t="inlineStr">
        <is>
          <t>13,746,000</t>
        </is>
      </c>
      <c r="F41" t="inlineStr">
        <is>
          <t>10,135,000</t>
        </is>
      </c>
      <c r="G41" t="inlineStr">
        <is>
          <t>11,083,000</t>
        </is>
      </c>
      <c r="H41" t="inlineStr">
        <is>
          <t>3,825,000</t>
        </is>
      </c>
    </row>
    <row r="42">
      <c r="A42" s="1" t="n">
        <v>40</v>
      </c>
      <c r="B42" t="inlineStr">
        <is>
          <t>19.</t>
        </is>
      </c>
      <c r="C42" t="inlineStr">
        <is>
          <t>Normalized Income</t>
        </is>
      </c>
      <c r="D42" t="inlineStr">
        <is>
          <t>10,532,830</t>
        </is>
      </c>
      <c r="E42" t="inlineStr">
        <is>
          <t>14,148,960</t>
        </is>
      </c>
      <c r="F42" t="inlineStr">
        <is>
          <t>10,547,440</t>
        </is>
      </c>
      <c r="G42" t="inlineStr">
        <is>
          <t>11,622,994</t>
        </is>
      </c>
      <c r="H42" t="inlineStr">
        <is>
          <t>4,346,220</t>
        </is>
      </c>
    </row>
    <row r="43">
      <c r="A43" s="1" t="n">
        <v>41</v>
      </c>
      <c r="B43" t="inlineStr">
        <is>
          <t>20.</t>
        </is>
      </c>
      <c r="C43" t="inlineStr">
        <is>
          <t>Interest Income</t>
        </is>
      </c>
      <c r="D43" t="inlineStr">
        <is>
          <t>83,000</t>
        </is>
      </c>
      <c r="E43" t="inlineStr">
        <is>
          <t>101,000</t>
        </is>
      </c>
      <c r="F43" t="inlineStr">
        <is>
          <t>527,000</t>
        </is>
      </c>
      <c r="G43" t="inlineStr">
        <is>
          <t>1,092,000</t>
        </is>
      </c>
      <c r="H43" t="inlineStr">
        <is>
          <t>1,201,000</t>
        </is>
      </c>
    </row>
    <row r="44">
      <c r="A44" s="1" t="n">
        <v>42</v>
      </c>
      <c r="B44" t="inlineStr">
        <is>
          <t>21.</t>
        </is>
      </c>
      <c r="C44" t="inlineStr">
        <is>
          <t>Interest Expense</t>
        </is>
      </c>
      <c r="D44" t="inlineStr">
        <is>
          <t>2,666,000</t>
        </is>
      </c>
      <c r="E44" t="inlineStr">
        <is>
          <t>2,496,000</t>
        </is>
      </c>
      <c r="F44" t="inlineStr">
        <is>
          <t>1,995,000</t>
        </is>
      </c>
      <c r="G44" t="inlineStr">
        <is>
          <t>2,082,000</t>
        </is>
      </c>
      <c r="H44" t="inlineStr">
        <is>
          <t>2,025,000</t>
        </is>
      </c>
    </row>
    <row r="45">
      <c r="A45" s="1" t="n">
        <v>43</v>
      </c>
      <c r="B45" t="inlineStr">
        <is>
          <t>22.</t>
        </is>
      </c>
      <c r="C45" t="inlineStr">
        <is>
          <t>Net Interest Income</t>
        </is>
      </c>
      <c r="D45" t="inlineStr">
        <is>
          <t>-2,583,000</t>
        </is>
      </c>
      <c r="E45" t="inlineStr">
        <is>
          <t>-2,395,000</t>
        </is>
      </c>
      <c r="F45" t="inlineStr">
        <is>
          <t>-1,468,000</t>
        </is>
      </c>
      <c r="G45" t="inlineStr">
        <is>
          <t>-990,000</t>
        </is>
      </c>
      <c r="H45" t="inlineStr">
        <is>
          <t>-824,000</t>
        </is>
      </c>
    </row>
    <row r="46">
      <c r="A46" s="1" t="n">
        <v>44</v>
      </c>
      <c r="B46" t="inlineStr">
        <is>
          <t>23.</t>
        </is>
      </c>
      <c r="C46" t="inlineStr">
        <is>
          <t>EBIT</t>
        </is>
      </c>
      <c r="D46" t="inlineStr">
        <is>
          <t>11,282,000</t>
        </is>
      </c>
      <c r="E46" t="inlineStr">
        <is>
          <t>15,495,000</t>
        </is>
      </c>
      <c r="F46" t="inlineStr">
        <is>
          <t>14,058,000</t>
        </is>
      </c>
      <c r="G46" t="inlineStr">
        <is>
          <t>14,350,000</t>
        </is>
      </c>
      <c r="H46" t="inlineStr">
        <is>
          <t>14,916,000</t>
        </is>
      </c>
    </row>
    <row r="47">
      <c r="A47" s="1" t="n">
        <v>45</v>
      </c>
      <c r="B47" t="inlineStr">
        <is>
          <t>24.</t>
        </is>
      </c>
      <c r="C47" t="inlineStr">
        <is>
          <t>EBITDA</t>
        </is>
      </c>
      <c r="D47" t="inlineStr">
        <is>
          <t>14,282,000</t>
        </is>
      </c>
      <c r="E47" t="inlineStr">
        <is>
          <t>-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</row>
    <row r="48">
      <c r="A48" s="1" t="n">
        <v>46</v>
      </c>
      <c r="B48" t="inlineStr">
        <is>
          <t>25.</t>
        </is>
      </c>
      <c r="C48" t="inlineStr">
        <is>
          <t>Reconciled Cost of Revenue</t>
        </is>
      </c>
      <c r="D48" t="inlineStr">
        <is>
          <t>6,589,000</t>
        </is>
      </c>
      <c r="E48" t="inlineStr">
        <is>
          <t>6,318,000</t>
        </is>
      </c>
      <c r="F48" t="inlineStr">
        <is>
          <t>6,556,000</t>
        </is>
      </c>
      <c r="G48" t="inlineStr">
        <is>
          <t>6,765,000</t>
        </is>
      </c>
      <c r="H48" t="inlineStr">
        <is>
          <t>6,916,000</t>
        </is>
      </c>
    </row>
    <row r="49">
      <c r="A49" s="1" t="n">
        <v>47</v>
      </c>
      <c r="B49" t="inlineStr">
        <is>
          <t>26.</t>
        </is>
      </c>
      <c r="C49" t="inlineStr">
        <is>
          <t>Reconciled Depreciation</t>
        </is>
      </c>
      <c r="D49" t="inlineStr">
        <is>
          <t>3,000,000</t>
        </is>
      </c>
      <c r="E49" t="inlineStr">
        <is>
          <t>2,916,000</t>
        </is>
      </c>
      <c r="F49" t="inlineStr">
        <is>
          <t>2,968,000</t>
        </is>
      </c>
      <c r="G49" t="inlineStr">
        <is>
          <t>2,919,000</t>
        </is>
      </c>
      <c r="H49" t="inlineStr">
        <is>
          <t>2,785,000</t>
        </is>
      </c>
    </row>
    <row r="50">
      <c r="A50" s="1" t="n">
        <v>48</v>
      </c>
      <c r="B50" t="inlineStr">
        <is>
          <t>27.</t>
        </is>
      </c>
      <c r="C50" t="inlineStr">
        <is>
          <t>Net Income from Continuing Operation Net Minority Interest</t>
        </is>
      </c>
      <c r="D50" t="inlineStr">
        <is>
          <t>10,262,000</t>
        </is>
      </c>
      <c r="E50" t="inlineStr">
        <is>
          <t>13,746,000</t>
        </is>
      </c>
      <c r="F50" t="inlineStr">
        <is>
          <t>10,135,000</t>
        </is>
      </c>
      <c r="G50" t="inlineStr">
        <is>
          <t>11,083,000</t>
        </is>
      </c>
      <c r="H50" t="inlineStr">
        <is>
          <t>3,825,000</t>
        </is>
      </c>
    </row>
    <row r="51">
      <c r="A51" s="1" t="n">
        <v>49</v>
      </c>
      <c r="B51" t="inlineStr">
        <is>
          <t>28.</t>
        </is>
      </c>
      <c r="C51" t="inlineStr">
        <is>
          <t>Total Unusual Items Excluding Goodwill</t>
        </is>
      </c>
      <c r="D51" t="inlineStr">
        <is>
          <t>-371,000</t>
        </is>
      </c>
      <c r="E51" t="inlineStr">
        <is>
          <t>-552,000</t>
        </is>
      </c>
      <c r="F51" t="inlineStr">
        <is>
          <t>-491,000</t>
        </is>
      </c>
      <c r="G51" t="inlineStr">
        <is>
          <t>-598,000</t>
        </is>
      </c>
      <c r="H51" t="inlineStr">
        <is>
          <t>-714,000</t>
        </is>
      </c>
    </row>
    <row r="52">
      <c r="A52" s="1" t="n">
        <v>50</v>
      </c>
      <c r="B52" t="inlineStr">
        <is>
          <t>29.</t>
        </is>
      </c>
      <c r="C52" t="inlineStr">
        <is>
          <t>Total Unusual Items</t>
        </is>
      </c>
      <c r="D52" t="inlineStr">
        <is>
          <t>-371,000</t>
        </is>
      </c>
      <c r="E52" t="inlineStr">
        <is>
          <t>-552,000</t>
        </is>
      </c>
      <c r="F52" t="inlineStr">
        <is>
          <t>-491,000</t>
        </is>
      </c>
      <c r="G52" t="inlineStr">
        <is>
          <t>-598,000</t>
        </is>
      </c>
      <c r="H52" t="inlineStr">
        <is>
          <t>-714,000</t>
        </is>
      </c>
    </row>
    <row r="53">
      <c r="A53" s="1" t="n">
        <v>51</v>
      </c>
      <c r="B53" t="inlineStr">
        <is>
          <t>30.</t>
        </is>
      </c>
      <c r="C53" t="inlineStr">
        <is>
          <t>Normalized EBITDA</t>
        </is>
      </c>
      <c r="D53" t="inlineStr">
        <is>
          <t>14,653,000</t>
        </is>
      </c>
      <c r="E53" t="inlineStr">
        <is>
          <t>18,963,000</t>
        </is>
      </c>
      <c r="F53" t="inlineStr">
        <is>
          <t>17,517,000</t>
        </is>
      </c>
      <c r="G53" t="inlineStr">
        <is>
          <t>17,867,000</t>
        </is>
      </c>
      <c r="H53" t="inlineStr">
        <is>
          <t>18,415,000</t>
        </is>
      </c>
    </row>
    <row r="54">
      <c r="A54" s="1" t="n">
        <v>52</v>
      </c>
      <c r="B54" t="inlineStr">
        <is>
          <t>31.</t>
        </is>
      </c>
      <c r="C54" t="inlineStr">
        <is>
          <t>Tax Rate for Calcs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  <c r="H54" t="inlineStr">
        <is>
          <t>0</t>
        </is>
      </c>
    </row>
    <row r="55">
      <c r="A55" s="1" t="n">
        <v>53</v>
      </c>
      <c r="B55" t="inlineStr">
        <is>
          <t>32.</t>
        </is>
      </c>
      <c r="C55" t="inlineStr">
        <is>
          <t>Tax Effect of Unusual Items</t>
        </is>
      </c>
      <c r="D55" t="inlineStr">
        <is>
          <t>-100,170</t>
        </is>
      </c>
      <c r="E55" t="inlineStr">
        <is>
          <t>-149,040</t>
        </is>
      </c>
      <c r="F55" t="inlineStr">
        <is>
          <t>-78,560</t>
        </is>
      </c>
      <c r="G55" t="inlineStr">
        <is>
          <t>-58,006</t>
        </is>
      </c>
      <c r="H55" t="inlineStr">
        <is>
          <t>-192,780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5/30/2021</t>
        </is>
      </c>
      <c r="E1" s="1" t="inlineStr">
        <is>
          <t>5/30/2020</t>
        </is>
      </c>
      <c r="F1" s="1" t="inlineStr">
        <is>
          <t>5/30/2019</t>
        </is>
      </c>
      <c r="G1" s="1" t="inlineStr">
        <is>
          <t>5/30/2018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131,107,000</t>
        </is>
      </c>
      <c r="E2" t="inlineStr">
        <is>
          <t>115,438,000</t>
        </is>
      </c>
      <c r="F2" t="inlineStr">
        <is>
          <t>108,709,000</t>
        </is>
      </c>
      <c r="G2" t="inlineStr">
        <is>
          <t>137,264,000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55,567,000</t>
        </is>
      </c>
      <c r="E3" t="inlineStr">
        <is>
          <t>52,140,000</t>
        </is>
      </c>
      <c r="F3" t="inlineStr">
        <is>
          <t>46,386,000</t>
        </is>
      </c>
      <c r="G3" t="inlineStr">
        <is>
          <t>75,964,000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46,554,000</t>
        </is>
      </c>
      <c r="E4" t="inlineStr">
        <is>
          <t>43,057,000</t>
        </is>
      </c>
      <c r="F4" t="inlineStr">
        <is>
          <t>37,827,000</t>
        </is>
      </c>
      <c r="G4" t="inlineStr">
        <is>
          <t>67,261,000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30,098,000</t>
        </is>
      </c>
      <c r="E5" t="inlineStr">
        <is>
          <t>37,239,000</t>
        </is>
      </c>
      <c r="F5" t="inlineStr">
        <is>
          <t>20,514,000</t>
        </is>
      </c>
      <c r="G5" t="inlineStr">
        <is>
          <t>21,620,000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16,456,000</t>
        </is>
      </c>
      <c r="E6" t="inlineStr">
        <is>
          <t>5,818,000</t>
        </is>
      </c>
      <c r="F6" t="inlineStr">
        <is>
          <t>17,313,000</t>
        </is>
      </c>
      <c r="G6" t="inlineStr">
        <is>
          <t>45,641,000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5,409,000</t>
        </is>
      </c>
      <c r="E7" t="inlineStr">
        <is>
          <t>5,551,000</t>
        </is>
      </c>
      <c r="F7" t="inlineStr">
        <is>
          <t>5,134,000</t>
        </is>
      </c>
      <c r="G7" t="inlineStr">
        <is>
          <t>5,279,000</t>
        </is>
      </c>
    </row>
    <row r="8">
      <c r="A8" s="1" t="n">
        <v>6</v>
      </c>
      <c r="B8" t="inlineStr">
        <is>
          <t>1.1.2.1.</t>
        </is>
      </c>
      <c r="C8">
        <f>&gt;=&gt;  Accounts receivable</f>
        <v/>
      </c>
      <c r="D8" t="inlineStr">
        <is>
          <t>5,409,000</t>
        </is>
      </c>
      <c r="E8" t="inlineStr">
        <is>
          <t>5,551,000</t>
        </is>
      </c>
      <c r="F8" t="inlineStr">
        <is>
          <t>5,134,000</t>
        </is>
      </c>
      <c r="G8" t="inlineStr">
        <is>
          <t>5,279,000</t>
        </is>
      </c>
    </row>
    <row r="9">
      <c r="A9" s="1" t="n">
        <v>7</v>
      </c>
      <c r="B9" t="inlineStr">
        <is>
          <t>1.1.2.1.1.</t>
        </is>
      </c>
      <c r="C9">
        <f>&gt;=&gt;  =&gt;Gross Accounts Receivable</f>
        <v/>
      </c>
      <c r="D9" t="inlineStr">
        <is>
          <t>5,782,000</t>
        </is>
      </c>
      <c r="E9" t="inlineStr">
        <is>
          <t>5,960,000</t>
        </is>
      </c>
      <c r="F9" t="inlineStr">
        <is>
          <t>5,505,000</t>
        </is>
      </c>
      <c r="G9" t="inlineStr">
        <is>
          <t>5,649,000</t>
        </is>
      </c>
    </row>
    <row r="10">
      <c r="A10" s="1" t="n">
        <v>8</v>
      </c>
      <c r="B10" t="inlineStr">
        <is>
          <t>1.1.2.1.2.</t>
        </is>
      </c>
      <c r="C10">
        <f>&gt;=&gt;    Allowance For Doubtful Accounts Receivable</f>
        <v/>
      </c>
      <c r="D10" t="inlineStr">
        <is>
          <t>-373,000</t>
        </is>
      </c>
      <c r="E10" t="inlineStr">
        <is>
          <t>-409,000</t>
        </is>
      </c>
      <c r="F10" t="inlineStr">
        <is>
          <t>-371,000</t>
        </is>
      </c>
      <c r="G10" t="inlineStr">
        <is>
          <t>-370,000</t>
        </is>
      </c>
    </row>
    <row r="11">
      <c r="A11" s="1" t="n">
        <v>9</v>
      </c>
      <c r="B11" t="inlineStr">
        <is>
          <t>1.1.3.</t>
        </is>
      </c>
      <c r="C11">
        <f>&gt;  Prepaid Assets</f>
        <v/>
      </c>
      <c r="D11" t="inlineStr">
        <is>
          <t>3,604,000</t>
        </is>
      </c>
      <c r="E11" t="inlineStr">
        <is>
          <t>3,532,000</t>
        </is>
      </c>
      <c r="F11" t="inlineStr">
        <is>
          <t>3,425,000</t>
        </is>
      </c>
      <c r="G11" t="inlineStr">
        <is>
          <t>3,424,000</t>
        </is>
      </c>
    </row>
    <row r="12">
      <c r="A12" s="1" t="n">
        <v>10</v>
      </c>
      <c r="B12" t="inlineStr">
        <is>
          <t>1.2.</t>
        </is>
      </c>
      <c r="C12" t="inlineStr">
        <is>
          <t xml:space="preserve">  Total non-current assets</t>
        </is>
      </c>
      <c r="D12" t="inlineStr">
        <is>
          <t>75,540,000</t>
        </is>
      </c>
      <c r="E12" t="inlineStr">
        <is>
          <t>63,298,000</t>
        </is>
      </c>
      <c r="F12" t="inlineStr">
        <is>
          <t>62,323,000</t>
        </is>
      </c>
      <c r="G12" t="inlineStr">
        <is>
          <t>61,300,000</t>
        </is>
      </c>
    </row>
    <row r="13">
      <c r="A13" s="1" t="n">
        <v>11</v>
      </c>
      <c r="B13" t="inlineStr">
        <is>
          <t>1.2.1.</t>
        </is>
      </c>
      <c r="C13" t="inlineStr">
        <is>
          <t xml:space="preserve">  =&gt;Net PPE</t>
        </is>
      </c>
      <c r="D13" t="inlineStr">
        <is>
          <t>7,049,000</t>
        </is>
      </c>
      <c r="E13" t="inlineStr">
        <is>
          <t>6,244,000</t>
        </is>
      </c>
      <c r="F13" t="inlineStr">
        <is>
          <t>6,252,000</t>
        </is>
      </c>
      <c r="G13" t="inlineStr">
        <is>
          <t>5,897,000</t>
        </is>
      </c>
    </row>
    <row r="14">
      <c r="A14" s="1" t="n">
        <v>12</v>
      </c>
      <c r="B14" t="inlineStr">
        <is>
          <t>1.2.1.1.</t>
        </is>
      </c>
      <c r="C14" t="inlineStr">
        <is>
          <t xml:space="preserve">  =&gt;=&gt;Gross PPE</t>
        </is>
      </c>
      <c r="D14" t="inlineStr">
        <is>
          <t>15,800,000</t>
        </is>
      </c>
      <c r="E14" t="inlineStr">
        <is>
          <t>13,825,000</t>
        </is>
      </c>
      <c r="F14" t="inlineStr">
        <is>
          <t>13,075,000</t>
        </is>
      </c>
      <c r="G14" t="inlineStr">
        <is>
          <t>11,808,000</t>
        </is>
      </c>
    </row>
    <row r="15">
      <c r="A15" s="1" t="n">
        <v>13</v>
      </c>
      <c r="B15" t="inlineStr">
        <is>
          <t>1.2.1.1.1.</t>
        </is>
      </c>
      <c r="C15" t="inlineStr">
        <is>
          <t xml:space="preserve">  =&gt;=&gt;=&gt;Properties</t>
        </is>
      </c>
      <c r="D15" t="inlineStr">
        <is>
          <t>0</t>
        </is>
      </c>
      <c r="E15" t="inlineStr">
        <is>
          <t>0</t>
        </is>
      </c>
      <c r="F15" t="inlineStr">
        <is>
          <t>0</t>
        </is>
      </c>
      <c r="G15" t="inlineStr">
        <is>
          <t>0</t>
        </is>
      </c>
    </row>
    <row r="16">
      <c r="A16" s="1" t="n">
        <v>14</v>
      </c>
      <c r="B16" t="inlineStr">
        <is>
          <t>1.2.1.1.2.</t>
        </is>
      </c>
      <c r="C16" t="inlineStr">
        <is>
          <t xml:space="preserve">  =&gt;=&gt;=&gt;Land And Improvements</t>
        </is>
      </c>
      <c r="D16" t="inlineStr">
        <is>
          <t>871,000</t>
        </is>
      </c>
      <c r="E16" t="inlineStr">
        <is>
          <t>885,000</t>
        </is>
      </c>
      <c r="F16" t="inlineStr">
        <is>
          <t>896,000</t>
        </is>
      </c>
      <c r="G16" t="inlineStr">
        <is>
          <t>868,000</t>
        </is>
      </c>
    </row>
    <row r="17">
      <c r="A17" s="1" t="n">
        <v>15</v>
      </c>
      <c r="B17" t="inlineStr">
        <is>
          <t>1.2.1.1.3.</t>
        </is>
      </c>
      <c r="C17" t="inlineStr">
        <is>
          <t xml:space="preserve">  =&gt;=&gt;=&gt;Buildings And Improvements</t>
        </is>
      </c>
      <c r="D17" t="inlineStr">
        <is>
          <t>4,734,000</t>
        </is>
      </c>
      <c r="E17" t="inlineStr">
        <is>
          <t>4,394,000</t>
        </is>
      </c>
      <c r="F17" t="inlineStr">
        <is>
          <t>4,253,000</t>
        </is>
      </c>
      <c r="G17" t="inlineStr">
        <is>
          <t>3,893,000</t>
        </is>
      </c>
    </row>
    <row r="18">
      <c r="A18" s="1" t="n">
        <v>16</v>
      </c>
      <c r="B18" t="inlineStr">
        <is>
          <t>1.2.1.1.4.</t>
        </is>
      </c>
      <c r="C18" t="inlineStr">
        <is>
          <t xml:space="preserve">  =&gt;=&gt;=&gt;Machinery Furniture Equipment</t>
        </is>
      </c>
      <c r="D18" t="inlineStr">
        <is>
          <t>9,962,000</t>
        </is>
      </c>
      <c r="E18" t="inlineStr">
        <is>
          <t>8,266,000</t>
        </is>
      </c>
      <c r="F18" t="inlineStr">
        <is>
          <t>7,768,000</t>
        </is>
      </c>
      <c r="G18" t="inlineStr">
        <is>
          <t>6,818,000</t>
        </is>
      </c>
    </row>
    <row r="19">
      <c r="A19" s="1" t="n">
        <v>17</v>
      </c>
      <c r="B19" t="inlineStr">
        <is>
          <t>1.2.1.1.5.</t>
        </is>
      </c>
      <c r="C19" t="inlineStr">
        <is>
          <t xml:space="preserve">  =&gt;=&gt;  Construction in Progress</t>
        </is>
      </c>
      <c r="D19" t="inlineStr">
        <is>
          <t>233,000</t>
        </is>
      </c>
      <c r="E19" t="inlineStr">
        <is>
          <t>280,000</t>
        </is>
      </c>
      <c r="F19" t="inlineStr">
        <is>
          <t>158,000</t>
        </is>
      </c>
      <c r="G19" t="inlineStr">
        <is>
          <t>229,000</t>
        </is>
      </c>
    </row>
    <row r="20">
      <c r="A20" s="1" t="n">
        <v>18</v>
      </c>
      <c r="B20" t="inlineStr">
        <is>
          <t>1.2.1.2.</t>
        </is>
      </c>
      <c r="C20" t="inlineStr">
        <is>
          <t xml:space="preserve">  =&gt;  Accumulated Depreciation</t>
        </is>
      </c>
      <c r="D20" t="inlineStr">
        <is>
          <t>-8,751,000</t>
        </is>
      </c>
      <c r="E20" t="inlineStr">
        <is>
          <t>-7,581,000</t>
        </is>
      </c>
      <c r="F20" t="inlineStr">
        <is>
          <t>-6,823,000</t>
        </is>
      </c>
      <c r="G20" t="inlineStr">
        <is>
          <t>-5,911,000</t>
        </is>
      </c>
    </row>
    <row r="21">
      <c r="A21" s="1" t="n">
        <v>19</v>
      </c>
      <c r="B21" t="inlineStr">
        <is>
          <t>1.2.2.</t>
        </is>
      </c>
      <c r="C21" t="inlineStr">
        <is>
          <t xml:space="preserve">  =&gt;Goodwill And Other Intangible Assets</t>
        </is>
      </c>
      <c r="D21" t="inlineStr">
        <is>
          <t>46,365,000</t>
        </is>
      </c>
      <c r="E21" t="inlineStr">
        <is>
          <t>47,507,000</t>
        </is>
      </c>
      <c r="F21" t="inlineStr">
        <is>
          <t>49,058,000</t>
        </is>
      </c>
      <c r="G21" t="inlineStr">
        <is>
          <t>50,425,000</t>
        </is>
      </c>
    </row>
    <row r="22">
      <c r="A22" s="1" t="n">
        <v>20</v>
      </c>
      <c r="B22" t="inlineStr">
        <is>
          <t>1.2.2.1.</t>
        </is>
      </c>
      <c r="C22" t="inlineStr">
        <is>
          <t xml:space="preserve">  =&gt;=&gt;Goodwill</t>
        </is>
      </c>
      <c r="D22" t="inlineStr">
        <is>
          <t>43,935,000</t>
        </is>
      </c>
      <c r="E22" t="inlineStr">
        <is>
          <t>43,769,000</t>
        </is>
      </c>
      <c r="F22" t="inlineStr">
        <is>
          <t>43,779,000</t>
        </is>
      </c>
      <c r="G22" t="inlineStr">
        <is>
          <t>43,755,000</t>
        </is>
      </c>
    </row>
    <row r="23">
      <c r="A23" s="1" t="n">
        <v>21</v>
      </c>
      <c r="B23" t="inlineStr">
        <is>
          <t>1.2.2.2.</t>
        </is>
      </c>
      <c r="C23" t="inlineStr">
        <is>
          <t xml:space="preserve">  =&gt;  Other Intangible Assets</t>
        </is>
      </c>
      <c r="D23" t="inlineStr">
        <is>
          <t>2,430,000</t>
        </is>
      </c>
      <c r="E23" t="inlineStr">
        <is>
          <t>3,738,000</t>
        </is>
      </c>
      <c r="F23" t="inlineStr">
        <is>
          <t>5,279,000</t>
        </is>
      </c>
      <c r="G23" t="inlineStr">
        <is>
          <t>6,670,000</t>
        </is>
      </c>
    </row>
    <row r="24">
      <c r="A24" s="1" t="n">
        <v>22</v>
      </c>
      <c r="B24" t="inlineStr">
        <is>
          <t>1.2.3.</t>
        </is>
      </c>
      <c r="C24" t="inlineStr">
        <is>
          <t xml:space="preserve">  =&gt;Non Current Deferred Assets</t>
        </is>
      </c>
      <c r="D24" t="inlineStr">
        <is>
          <t>13,636,000</t>
        </is>
      </c>
      <c r="E24" t="inlineStr">
        <is>
          <t>3,252,000</t>
        </is>
      </c>
      <c r="F24" t="inlineStr">
        <is>
          <t>2,696,000</t>
        </is>
      </c>
      <c r="G24" t="inlineStr">
        <is>
          <t>1,491,000</t>
        </is>
      </c>
    </row>
    <row r="25">
      <c r="A25" s="1" t="n">
        <v>23</v>
      </c>
      <c r="B25" t="inlineStr">
        <is>
          <t>1.2.3.1.</t>
        </is>
      </c>
      <c r="C25" t="inlineStr">
        <is>
          <t xml:space="preserve">  =&gt;  Non Current Deferred Taxes Assets</t>
        </is>
      </c>
      <c r="D25" t="inlineStr">
        <is>
          <t>13,636,000</t>
        </is>
      </c>
      <c r="E25" t="inlineStr">
        <is>
          <t>3,252,000</t>
        </is>
      </c>
      <c r="F25" t="inlineStr">
        <is>
          <t>2,696,000</t>
        </is>
      </c>
      <c r="G25" t="inlineStr">
        <is>
          <t>1,491,000</t>
        </is>
      </c>
    </row>
    <row r="26">
      <c r="A26" s="1" t="n">
        <v>24</v>
      </c>
      <c r="B26" t="inlineStr">
        <is>
          <t>1.2.4.</t>
        </is>
      </c>
      <c r="C26" t="inlineStr">
        <is>
          <t xml:space="preserve">    Other Non Current Assets</t>
        </is>
      </c>
      <c r="D26" t="inlineStr">
        <is>
          <t>8,490,000</t>
        </is>
      </c>
      <c r="E26" t="inlineStr">
        <is>
          <t>6,295,000</t>
        </is>
      </c>
      <c r="F26" t="inlineStr">
        <is>
          <t>4,317,000</t>
        </is>
      </c>
      <c r="G26" t="inlineStr">
        <is>
          <t>3,487,000</t>
        </is>
      </c>
    </row>
    <row r="27">
      <c r="A27" s="1" t="n">
        <v>25</v>
      </c>
      <c r="B27" t="inlineStr">
        <is>
          <t>2.</t>
        </is>
      </c>
      <c r="C27" t="inlineStr">
        <is>
          <t>Total Liabilities Net Minority Interest</t>
        </is>
      </c>
      <c r="D27" t="inlineStr">
        <is>
          <t>125,155,000</t>
        </is>
      </c>
      <c r="E27" t="inlineStr">
        <is>
          <t>102,721,000</t>
        </is>
      </c>
      <c r="F27" t="inlineStr">
        <is>
          <t>86,346,000</t>
        </is>
      </c>
      <c r="G27" t="inlineStr">
        <is>
          <t>91,040,000</t>
        </is>
      </c>
    </row>
    <row r="28">
      <c r="A28" s="1" t="n">
        <v>26</v>
      </c>
      <c r="B28" t="inlineStr">
        <is>
          <t>2.1.</t>
        </is>
      </c>
      <c r="C28">
        <f>&gt;Current Liabilities</f>
        <v/>
      </c>
      <c r="D28" t="inlineStr">
        <is>
          <t>24,164,000</t>
        </is>
      </c>
      <c r="E28" t="inlineStr">
        <is>
          <t>17,200,000</t>
        </is>
      </c>
      <c r="F28" t="inlineStr">
        <is>
          <t>18,630,000</t>
        </is>
      </c>
      <c r="G28" t="inlineStr">
        <is>
          <t>19,195,000</t>
        </is>
      </c>
    </row>
    <row r="29">
      <c r="A29" s="1" t="n">
        <v>27</v>
      </c>
      <c r="B29" t="inlineStr">
        <is>
          <t>2.1.1.</t>
        </is>
      </c>
      <c r="C29">
        <f>&gt;=&gt;Payables And Accrued Expenses</f>
        <v/>
      </c>
      <c r="D29" t="inlineStr">
        <is>
          <t>745,000</t>
        </is>
      </c>
      <c r="E29" t="inlineStr">
        <is>
          <t>637,000</t>
        </is>
      </c>
      <c r="F29" t="inlineStr">
        <is>
          <t>580,000</t>
        </is>
      </c>
      <c r="G29" t="inlineStr">
        <is>
          <t>529,000</t>
        </is>
      </c>
    </row>
    <row r="30">
      <c r="A30" s="1" t="n">
        <v>28</v>
      </c>
      <c r="B30" t="inlineStr">
        <is>
          <t>2.1.1.1.</t>
        </is>
      </c>
      <c r="C30">
        <f>&gt;=&gt;  Payables</f>
        <v/>
      </c>
      <c r="D30" t="inlineStr">
        <is>
          <t>745,000</t>
        </is>
      </c>
      <c r="E30" t="inlineStr">
        <is>
          <t>637,000</t>
        </is>
      </c>
      <c r="F30" t="inlineStr">
        <is>
          <t>580,000</t>
        </is>
      </c>
      <c r="G30" t="inlineStr">
        <is>
          <t>529,000</t>
        </is>
      </c>
    </row>
    <row r="31">
      <c r="A31" s="1" t="n">
        <v>29</v>
      </c>
      <c r="B31" t="inlineStr">
        <is>
          <t>2.1.1.1.1.</t>
        </is>
      </c>
      <c r="C31">
        <f>&gt;=&gt;    Accounts Payable</f>
        <v/>
      </c>
      <c r="D31" t="inlineStr">
        <is>
          <t>745,000</t>
        </is>
      </c>
      <c r="E31" t="inlineStr">
        <is>
          <t>637,000</t>
        </is>
      </c>
      <c r="F31" t="inlineStr">
        <is>
          <t>580,000</t>
        </is>
      </c>
      <c r="G31" t="inlineStr">
        <is>
          <t>529,000</t>
        </is>
      </c>
    </row>
    <row r="32">
      <c r="A32" s="1" t="n">
        <v>30</v>
      </c>
      <c r="B32" t="inlineStr">
        <is>
          <t>2.1.2.</t>
        </is>
      </c>
      <c r="C32">
        <f>&gt;=&gt;Pension &amp; Other Post Retirement Benefit Plans Current</f>
        <v/>
      </c>
      <c r="D32" t="inlineStr">
        <is>
          <t>2,017,000</t>
        </is>
      </c>
      <c r="E32" t="inlineStr">
        <is>
          <t>1,453,000</t>
        </is>
      </c>
      <c r="F32" t="inlineStr">
        <is>
          <t>1,628,000</t>
        </is>
      </c>
      <c r="G32" t="inlineStr">
        <is>
          <t>1,789,000</t>
        </is>
      </c>
    </row>
    <row r="33">
      <c r="A33" s="1" t="n">
        <v>31</v>
      </c>
      <c r="B33" t="inlineStr">
        <is>
          <t>2.1.3.</t>
        </is>
      </c>
      <c r="C33">
        <f>&gt;=&gt;Current Debt And Capital Lease Obligation</f>
        <v/>
      </c>
      <c r="D33" t="inlineStr">
        <is>
          <t>8,250,000</t>
        </is>
      </c>
      <c r="E33" t="inlineStr">
        <is>
          <t>2,371,000</t>
        </is>
      </c>
      <c r="F33" t="inlineStr">
        <is>
          <t>4,494,000</t>
        </is>
      </c>
      <c r="G33" t="inlineStr">
        <is>
          <t>4,491,000</t>
        </is>
      </c>
    </row>
    <row r="34">
      <c r="A34" s="1" t="n">
        <v>32</v>
      </c>
      <c r="B34" t="inlineStr">
        <is>
          <t>2.1.3.1.</t>
        </is>
      </c>
      <c r="C34">
        <f>&gt;=&gt;  Current Debt</f>
        <v/>
      </c>
      <c r="D34" t="inlineStr">
        <is>
          <t>8,250,000</t>
        </is>
      </c>
      <c r="E34" t="inlineStr">
        <is>
          <t>2,371,000</t>
        </is>
      </c>
      <c r="F34" t="inlineStr">
        <is>
          <t>4,494,000</t>
        </is>
      </c>
      <c r="G34" t="inlineStr">
        <is>
          <t>4,491,000</t>
        </is>
      </c>
    </row>
    <row r="35">
      <c r="A35" s="1" t="n">
        <v>33</v>
      </c>
      <c r="B35" t="inlineStr">
        <is>
          <t>2.1.3.1.1.</t>
        </is>
      </c>
      <c r="C35">
        <f>&gt;=&gt;    Other Current Borrowings</f>
        <v/>
      </c>
      <c r="D35" t="inlineStr">
        <is>
          <t>8,250,000</t>
        </is>
      </c>
      <c r="E35" t="inlineStr">
        <is>
          <t>2,371,000</t>
        </is>
      </c>
      <c r="F35" t="inlineStr">
        <is>
          <t>4,494,000</t>
        </is>
      </c>
      <c r="G35" t="inlineStr">
        <is>
          <t>4,491,000</t>
        </is>
      </c>
    </row>
    <row r="36">
      <c r="A36" s="1" t="n">
        <v>34</v>
      </c>
      <c r="B36" t="inlineStr">
        <is>
          <t>2.1.4.</t>
        </is>
      </c>
      <c r="C36">
        <f>&gt;=&gt;Current Deferred Liabilities</f>
        <v/>
      </c>
      <c r="D36" t="inlineStr">
        <is>
          <t>8,775,000</t>
        </is>
      </c>
      <c r="E36" t="inlineStr">
        <is>
          <t>8,002,000</t>
        </is>
      </c>
      <c r="F36" t="inlineStr">
        <is>
          <t>8,374,000</t>
        </is>
      </c>
      <c r="G36" t="inlineStr">
        <is>
          <t>8,429,000</t>
        </is>
      </c>
    </row>
    <row r="37">
      <c r="A37" s="1" t="n">
        <v>35</v>
      </c>
      <c r="B37" t="inlineStr">
        <is>
          <t>2.1.4.1.</t>
        </is>
      </c>
      <c r="C37">
        <f>&gt;=&gt;  Current Deferred Revenue</f>
        <v/>
      </c>
      <c r="D37" t="inlineStr">
        <is>
          <t>8,775,000</t>
        </is>
      </c>
      <c r="E37" t="inlineStr">
        <is>
          <t>8,002,000</t>
        </is>
      </c>
      <c r="F37" t="inlineStr">
        <is>
          <t>8,374,000</t>
        </is>
      </c>
      <c r="G37" t="inlineStr">
        <is>
          <t>8,429,000</t>
        </is>
      </c>
    </row>
    <row r="38">
      <c r="A38" s="1" t="n">
        <v>36</v>
      </c>
      <c r="B38" t="inlineStr">
        <is>
          <t>2.1.5.</t>
        </is>
      </c>
      <c r="C38">
        <f>&gt;  Other Current Liabilities</f>
        <v/>
      </c>
      <c r="D38" t="inlineStr">
        <is>
          <t>4,377,000</t>
        </is>
      </c>
      <c r="E38" t="inlineStr">
        <is>
          <t>4,737,000</t>
        </is>
      </c>
      <c r="F38" t="inlineStr">
        <is>
          <t>3,554,000</t>
        </is>
      </c>
      <c r="G38" t="inlineStr">
        <is>
          <t>3,957,000</t>
        </is>
      </c>
    </row>
    <row r="39">
      <c r="A39" s="1" t="n">
        <v>37</v>
      </c>
      <c r="B39" t="inlineStr">
        <is>
          <t>2.2.</t>
        </is>
      </c>
      <c r="C39" t="inlineStr">
        <is>
          <t xml:space="preserve">  Total Non Current Liabilities Net Minority Interest</t>
        </is>
      </c>
      <c r="D39" t="inlineStr">
        <is>
          <t>100,991,000</t>
        </is>
      </c>
      <c r="E39" t="inlineStr">
        <is>
          <t>85,521,000</t>
        </is>
      </c>
      <c r="F39" t="inlineStr">
        <is>
          <t>67,716,000</t>
        </is>
      </c>
      <c r="G39" t="inlineStr">
        <is>
          <t>71,845,000</t>
        </is>
      </c>
    </row>
    <row r="40">
      <c r="A40" s="1" t="n">
        <v>38</v>
      </c>
      <c r="B40" t="inlineStr">
        <is>
          <t>2.2.1.</t>
        </is>
      </c>
      <c r="C40" t="inlineStr">
        <is>
          <t xml:space="preserve">  =&gt;Long Term Debt And Capital Lease Obligation</t>
        </is>
      </c>
      <c r="D40" t="inlineStr">
        <is>
          <t>75,995,000</t>
        </is>
      </c>
      <c r="E40" t="inlineStr">
        <is>
          <t>69,226,000</t>
        </is>
      </c>
      <c r="F40" t="inlineStr">
        <is>
          <t>51,673,000</t>
        </is>
      </c>
      <c r="G40" t="inlineStr">
        <is>
          <t>56,128,000</t>
        </is>
      </c>
    </row>
    <row r="41">
      <c r="A41" s="1" t="n">
        <v>39</v>
      </c>
      <c r="B41" t="inlineStr">
        <is>
          <t>2.2.1.1.</t>
        </is>
      </c>
      <c r="C41" t="inlineStr">
        <is>
          <t xml:space="preserve">  =&gt;  Long Term Debt</t>
        </is>
      </c>
      <c r="D41" t="inlineStr">
        <is>
          <t>75,995,000</t>
        </is>
      </c>
      <c r="E41" t="inlineStr">
        <is>
          <t>69,226,000</t>
        </is>
      </c>
      <c r="F41" t="inlineStr">
        <is>
          <t>51,673,000</t>
        </is>
      </c>
      <c r="G41" t="inlineStr">
        <is>
          <t>56,128,000</t>
        </is>
      </c>
    </row>
    <row r="42">
      <c r="A42" s="1" t="n">
        <v>40</v>
      </c>
      <c r="B42" t="inlineStr">
        <is>
          <t>2.2.2.</t>
        </is>
      </c>
      <c r="C42" t="inlineStr">
        <is>
          <t xml:space="preserve">  =&gt;Non Current Deferred Liabilities</t>
        </is>
      </c>
      <c r="D42" t="inlineStr">
        <is>
          <t>7,864,000</t>
        </is>
      </c>
      <c r="E42" t="inlineStr">
        <is>
          <t>-</t>
        </is>
      </c>
      <c r="F42" t="inlineStr">
        <is>
          <t>-</t>
        </is>
      </c>
      <c r="G42" t="inlineStr">
        <is>
          <t>-</t>
        </is>
      </c>
    </row>
    <row r="43">
      <c r="A43" s="1" t="n">
        <v>41</v>
      </c>
      <c r="B43" t="inlineStr">
        <is>
          <t>2.2.2.1.</t>
        </is>
      </c>
      <c r="C43" t="inlineStr">
        <is>
          <t xml:space="preserve">  =&gt;  Non Current Deferred Taxes Liabilities</t>
        </is>
      </c>
      <c r="D43" t="inlineStr">
        <is>
          <t>7,864,000</t>
        </is>
      </c>
      <c r="E43" t="inlineStr">
        <is>
          <t>-</t>
        </is>
      </c>
      <c r="F43" t="inlineStr">
        <is>
          <t>-</t>
        </is>
      </c>
      <c r="G43" t="inlineStr">
        <is>
          <t>-</t>
        </is>
      </c>
    </row>
    <row r="44">
      <c r="A44" s="1" t="n">
        <v>42</v>
      </c>
      <c r="B44" t="inlineStr">
        <is>
          <t>2.2.3.</t>
        </is>
      </c>
      <c r="C44" t="inlineStr">
        <is>
          <t xml:space="preserve">  =&gt;Tradeand Other Payables Non Current</t>
        </is>
      </c>
      <c r="D44" t="inlineStr">
        <is>
          <t>12,345,000</t>
        </is>
      </c>
      <c r="E44" t="inlineStr">
        <is>
          <t>12,463,000</t>
        </is>
      </c>
      <c r="F44" t="inlineStr">
        <is>
          <t>13,295,000</t>
        </is>
      </c>
      <c r="G44" t="inlineStr">
        <is>
          <t>13,422,000</t>
        </is>
      </c>
    </row>
    <row r="45">
      <c r="A45" s="1" t="n">
        <v>43</v>
      </c>
      <c r="B45" t="inlineStr">
        <is>
          <t>2.2.4.</t>
        </is>
      </c>
      <c r="C45" t="inlineStr">
        <is>
          <t xml:space="preserve">    Other Non Current Liabilities</t>
        </is>
      </c>
      <c r="D45" t="inlineStr">
        <is>
          <t>4,787,000</t>
        </is>
      </c>
      <c r="E45" t="inlineStr">
        <is>
          <t>3,832,000</t>
        </is>
      </c>
      <c r="F45" t="inlineStr">
        <is>
          <t>2,748,000</t>
        </is>
      </c>
      <c r="G45" t="inlineStr">
        <is>
          <t>2,295,000</t>
        </is>
      </c>
    </row>
    <row r="46">
      <c r="A46" s="1" t="n">
        <v>44</v>
      </c>
      <c r="B46" t="inlineStr">
        <is>
          <t>3.</t>
        </is>
      </c>
      <c r="C46" t="inlineStr">
        <is>
          <t>Total Equity Gross Minority Interest</t>
        </is>
      </c>
      <c r="D46" t="inlineStr">
        <is>
          <t>5,952,000</t>
        </is>
      </c>
      <c r="E46" t="inlineStr">
        <is>
          <t>12,717,000</t>
        </is>
      </c>
      <c r="F46" t="inlineStr">
        <is>
          <t>22,363,000</t>
        </is>
      </c>
      <c r="G46" t="inlineStr">
        <is>
          <t>46,224,000</t>
        </is>
      </c>
    </row>
    <row r="47">
      <c r="A47" s="1" t="n">
        <v>45</v>
      </c>
      <c r="B47" t="inlineStr">
        <is>
          <t>3.1.</t>
        </is>
      </c>
      <c r="C47">
        <f>&gt;Stockholders' Equity</f>
        <v/>
      </c>
      <c r="D47" t="inlineStr">
        <is>
          <t>5,238,000</t>
        </is>
      </c>
      <c r="E47" t="inlineStr">
        <is>
          <t>12,074,000</t>
        </is>
      </c>
      <c r="F47" t="inlineStr">
        <is>
          <t>21,785,000</t>
        </is>
      </c>
      <c r="G47" t="inlineStr">
        <is>
          <t>45,726,000</t>
        </is>
      </c>
    </row>
    <row r="48">
      <c r="A48" s="1" t="n">
        <v>46</v>
      </c>
      <c r="B48" t="inlineStr">
        <is>
          <t>3.1.1.</t>
        </is>
      </c>
      <c r="C48">
        <f>&gt;=&gt;Capital Stock</f>
        <v/>
      </c>
      <c r="D48" t="inlineStr">
        <is>
          <t>26,533,000</t>
        </is>
      </c>
      <c r="E48" t="inlineStr">
        <is>
          <t>26,486,000</t>
        </is>
      </c>
      <c r="F48" t="inlineStr">
        <is>
          <t>26,909,000</t>
        </is>
      </c>
      <c r="G48" t="inlineStr">
        <is>
          <t>28,950,000</t>
        </is>
      </c>
    </row>
    <row r="49">
      <c r="A49" s="1" t="n">
        <v>47</v>
      </c>
      <c r="B49" t="inlineStr">
        <is>
          <t>3.1.1.1.</t>
        </is>
      </c>
      <c r="C49">
        <f>&gt;=&gt;=&gt;Preferred Stock</f>
        <v/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</row>
    <row r="50">
      <c r="A50" s="1" t="n">
        <v>48</v>
      </c>
      <c r="B50" t="inlineStr">
        <is>
          <t>3.1.1.2.</t>
        </is>
      </c>
      <c r="C50">
        <f>&gt;=&gt;  Common Stock</f>
        <v/>
      </c>
      <c r="D50" t="inlineStr">
        <is>
          <t>26,533,000</t>
        </is>
      </c>
      <c r="E50" t="inlineStr">
        <is>
          <t>26,486,000</t>
        </is>
      </c>
      <c r="F50" t="inlineStr">
        <is>
          <t>26,909,000</t>
        </is>
      </c>
      <c r="G50" t="inlineStr">
        <is>
          <t>28,950,000</t>
        </is>
      </c>
    </row>
    <row r="51">
      <c r="A51" s="1" t="n">
        <v>49</v>
      </c>
      <c r="B51" t="inlineStr">
        <is>
          <t>3.1.2.</t>
        </is>
      </c>
      <c r="C51">
        <f>&gt;=&gt;Retained Earnings</f>
        <v/>
      </c>
      <c r="D51" t="inlineStr">
        <is>
          <t>-20,120,000</t>
        </is>
      </c>
      <c r="E51" t="inlineStr">
        <is>
          <t>-12,696,000</t>
        </is>
      </c>
      <c r="F51" t="inlineStr">
        <is>
          <t>-3,496,000</t>
        </is>
      </c>
      <c r="G51" t="inlineStr">
        <is>
          <t>18,412,000</t>
        </is>
      </c>
    </row>
    <row r="52">
      <c r="A52" s="1" t="n">
        <v>50</v>
      </c>
      <c r="B52" t="inlineStr">
        <is>
          <t>3.1.3.</t>
        </is>
      </c>
      <c r="C52">
        <f>&gt;  Gains Losses Not Affecting Retained Earnings</f>
        <v/>
      </c>
      <c r="D52" t="inlineStr">
        <is>
          <t>-1,175,000</t>
        </is>
      </c>
      <c r="E52" t="inlineStr">
        <is>
          <t>-1,716,000</t>
        </is>
      </c>
      <c r="F52" t="inlineStr">
        <is>
          <t>-1,628,000</t>
        </is>
      </c>
      <c r="G52" t="inlineStr">
        <is>
          <t>-1,636,000</t>
        </is>
      </c>
    </row>
    <row r="53">
      <c r="A53" s="1" t="n">
        <v>51</v>
      </c>
      <c r="B53" t="inlineStr">
        <is>
          <t>3.2.</t>
        </is>
      </c>
      <c r="C53" t="inlineStr">
        <is>
          <t xml:space="preserve">  Minority Interest</t>
        </is>
      </c>
      <c r="D53" t="inlineStr">
        <is>
          <t>714,000</t>
        </is>
      </c>
      <c r="E53" t="inlineStr">
        <is>
          <t>643,000</t>
        </is>
      </c>
      <c r="F53" t="inlineStr">
        <is>
          <t>578,000</t>
        </is>
      </c>
      <c r="G53" t="inlineStr">
        <is>
          <t>498,000</t>
        </is>
      </c>
    </row>
    <row r="54">
      <c r="A54" s="1" t="n">
        <v>52</v>
      </c>
      <c r="B54" t="inlineStr">
        <is>
          <t>4.</t>
        </is>
      </c>
      <c r="C54" t="inlineStr">
        <is>
          <t>Total Capitalization</t>
        </is>
      </c>
      <c r="D54" t="inlineStr">
        <is>
          <t>81,233,000</t>
        </is>
      </c>
      <c r="E54" t="inlineStr">
        <is>
          <t>81,300,000</t>
        </is>
      </c>
      <c r="F54" t="inlineStr">
        <is>
          <t>73,458,000</t>
        </is>
      </c>
      <c r="G54" t="inlineStr">
        <is>
          <t>101,854,000</t>
        </is>
      </c>
    </row>
    <row r="55">
      <c r="A55" s="1" t="n">
        <v>53</v>
      </c>
      <c r="B55" t="inlineStr">
        <is>
          <t>5.</t>
        </is>
      </c>
      <c r="C55" t="inlineStr">
        <is>
          <t>Common Stock Equity</t>
        </is>
      </c>
      <c r="D55" t="inlineStr">
        <is>
          <t>5,238,000</t>
        </is>
      </c>
      <c r="E55" t="inlineStr">
        <is>
          <t>12,074,000</t>
        </is>
      </c>
      <c r="F55" t="inlineStr">
        <is>
          <t>21,785,000</t>
        </is>
      </c>
      <c r="G55" t="inlineStr">
        <is>
          <t>45,726,000</t>
        </is>
      </c>
    </row>
    <row r="56">
      <c r="A56" s="1" t="n">
        <v>54</v>
      </c>
      <c r="B56" t="inlineStr">
        <is>
          <t>6.</t>
        </is>
      </c>
      <c r="C56" t="inlineStr">
        <is>
          <t>Net Tangible Assets</t>
        </is>
      </c>
      <c r="D56" t="inlineStr">
        <is>
          <t>-41,127,000</t>
        </is>
      </c>
      <c r="E56" t="inlineStr">
        <is>
          <t>-35,433,000</t>
        </is>
      </c>
      <c r="F56" t="inlineStr">
        <is>
          <t>-27,273,000</t>
        </is>
      </c>
      <c r="G56" t="inlineStr">
        <is>
          <t>-4,699,000</t>
        </is>
      </c>
    </row>
    <row r="57">
      <c r="A57" s="1" t="n">
        <v>55</v>
      </c>
      <c r="B57" t="inlineStr">
        <is>
          <t>7.</t>
        </is>
      </c>
      <c r="C57" t="inlineStr">
        <is>
          <t>Working Capital</t>
        </is>
      </c>
      <c r="D57" t="inlineStr">
        <is>
          <t>31,403,000</t>
        </is>
      </c>
      <c r="E57" t="inlineStr">
        <is>
          <t>34,940,000</t>
        </is>
      </c>
      <c r="F57" t="inlineStr">
        <is>
          <t>27,756,000</t>
        </is>
      </c>
      <c r="G57" t="inlineStr">
        <is>
          <t>56,769,000</t>
        </is>
      </c>
    </row>
    <row r="58">
      <c r="A58" s="1" t="n">
        <v>56</v>
      </c>
      <c r="B58" t="inlineStr">
        <is>
          <t>8.</t>
        </is>
      </c>
      <c r="C58" t="inlineStr">
        <is>
          <t>Invested Capital</t>
        </is>
      </c>
      <c r="D58" t="inlineStr">
        <is>
          <t>89,483,000</t>
        </is>
      </c>
      <c r="E58" t="inlineStr">
        <is>
          <t>83,671,000</t>
        </is>
      </c>
      <c r="F58" t="inlineStr">
        <is>
          <t>77,952,000</t>
        </is>
      </c>
      <c r="G58" t="inlineStr">
        <is>
          <t>106,345,000</t>
        </is>
      </c>
    </row>
    <row r="59">
      <c r="A59" s="1" t="n">
        <v>57</v>
      </c>
      <c r="B59" t="inlineStr">
        <is>
          <t>9.</t>
        </is>
      </c>
      <c r="C59" t="inlineStr">
        <is>
          <t>Tangible Book Value</t>
        </is>
      </c>
      <c r="D59" t="inlineStr">
        <is>
          <t>-41,127,000</t>
        </is>
      </c>
      <c r="E59" t="inlineStr">
        <is>
          <t>-35,433,000</t>
        </is>
      </c>
      <c r="F59" t="inlineStr">
        <is>
          <t>-27,273,000</t>
        </is>
      </c>
      <c r="G59" t="inlineStr">
        <is>
          <t>-4,699,000</t>
        </is>
      </c>
    </row>
    <row r="60">
      <c r="A60" s="1" t="n">
        <v>58</v>
      </c>
      <c r="B60" t="inlineStr">
        <is>
          <t>10.</t>
        </is>
      </c>
      <c r="C60" t="inlineStr">
        <is>
          <t>Total Debt</t>
        </is>
      </c>
      <c r="D60" t="inlineStr">
        <is>
          <t>84,245,000</t>
        </is>
      </c>
      <c r="E60" t="inlineStr">
        <is>
          <t>71,597,000</t>
        </is>
      </c>
      <c r="F60" t="inlineStr">
        <is>
          <t>56,167,000</t>
        </is>
      </c>
      <c r="G60" t="inlineStr">
        <is>
          <t>60,619,000</t>
        </is>
      </c>
    </row>
    <row r="61">
      <c r="A61" s="1" t="n">
        <v>59</v>
      </c>
      <c r="B61" t="inlineStr">
        <is>
          <t>11.</t>
        </is>
      </c>
      <c r="C61" t="inlineStr">
        <is>
          <t>Net Debt</t>
        </is>
      </c>
      <c r="D61" t="inlineStr">
        <is>
          <t>54,147,000</t>
        </is>
      </c>
      <c r="E61" t="inlineStr">
        <is>
          <t>34,358,000</t>
        </is>
      </c>
      <c r="F61" t="inlineStr">
        <is>
          <t>35,653,000</t>
        </is>
      </c>
      <c r="G61" t="inlineStr">
        <is>
          <t>38,999,000</t>
        </is>
      </c>
    </row>
    <row r="62">
      <c r="A62" s="1" t="n">
        <v>60</v>
      </c>
      <c r="B62" t="inlineStr">
        <is>
          <t>12.</t>
        </is>
      </c>
      <c r="C62" t="inlineStr">
        <is>
          <t>Share Issued</t>
        </is>
      </c>
      <c r="D62" t="inlineStr">
        <is>
          <t>2,814,000</t>
        </is>
      </c>
      <c r="E62" t="inlineStr">
        <is>
          <t>3,067,000</t>
        </is>
      </c>
      <c r="F62" t="inlineStr">
        <is>
          <t>3,359,000</t>
        </is>
      </c>
      <c r="G62" t="inlineStr">
        <is>
          <t>3,997,000</t>
        </is>
      </c>
    </row>
    <row r="63">
      <c r="A63" s="1" t="n">
        <v>61</v>
      </c>
      <c r="B63" t="inlineStr">
        <is>
          <t>13.</t>
        </is>
      </c>
      <c r="C63" t="inlineStr">
        <is>
          <t>Ordinary Shares Number</t>
        </is>
      </c>
      <c r="D63" t="inlineStr">
        <is>
          <t>2,814,000</t>
        </is>
      </c>
      <c r="E63" t="inlineStr">
        <is>
          <t>3,067,000</t>
        </is>
      </c>
      <c r="F63" t="inlineStr">
        <is>
          <t>3,359,000</t>
        </is>
      </c>
      <c r="G63" t="inlineStr">
        <is>
          <t>3,997,000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5/30/2021</t>
        </is>
      </c>
      <c r="F1" s="1" t="inlineStr">
        <is>
          <t>5/30/2020</t>
        </is>
      </c>
      <c r="G1" s="1" t="inlineStr">
        <is>
          <t>5/30/2019</t>
        </is>
      </c>
      <c r="H1" s="1" t="inlineStr">
        <is>
          <t>5/30/2018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10,255,000</t>
        </is>
      </c>
      <c r="E2" t="inlineStr">
        <is>
          <t>15,887,000</t>
        </is>
      </c>
      <c r="F2" t="inlineStr">
        <is>
          <t>13,139,000</t>
        </is>
      </c>
      <c r="G2" t="inlineStr">
        <is>
          <t>14,551,000</t>
        </is>
      </c>
      <c r="H2" t="inlineStr">
        <is>
          <t>15,386,000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10,255,000</t>
        </is>
      </c>
      <c r="E3" t="inlineStr">
        <is>
          <t>15,887,000</t>
        </is>
      </c>
      <c r="F3" t="inlineStr">
        <is>
          <t>13,139,000</t>
        </is>
      </c>
      <c r="G3" t="inlineStr">
        <is>
          <t>14,551,000</t>
        </is>
      </c>
      <c r="H3" t="inlineStr">
        <is>
          <t>15,386,000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10,262,000</t>
        </is>
      </c>
      <c r="E4" t="inlineStr">
        <is>
          <t>13,746,000</t>
        </is>
      </c>
      <c r="F4" t="inlineStr">
        <is>
          <t>10,135,000</t>
        </is>
      </c>
      <c r="G4" t="inlineStr">
        <is>
          <t>11,083,000</t>
        </is>
      </c>
      <c r="H4" t="inlineStr">
        <is>
          <t>3,825,000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=&gt;Depreciation Amortization Depletion</t>
        </is>
      </c>
      <c r="D5" t="inlineStr">
        <is>
          <t>3,000,000</t>
        </is>
      </c>
      <c r="E5" t="inlineStr">
        <is>
          <t>2,916,000</t>
        </is>
      </c>
      <c r="F5" t="inlineStr">
        <is>
          <t>2,968,000</t>
        </is>
      </c>
      <c r="G5" t="inlineStr">
        <is>
          <t>2,919,000</t>
        </is>
      </c>
      <c r="H5" t="inlineStr">
        <is>
          <t>2,785,000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Depreciation &amp; amortization</t>
        </is>
      </c>
      <c r="D6" t="inlineStr">
        <is>
          <t>3,000,000</t>
        </is>
      </c>
      <c r="E6" t="inlineStr">
        <is>
          <t>2,916,000</t>
        </is>
      </c>
      <c r="F6" t="inlineStr">
        <is>
          <t>2,968,000</t>
        </is>
      </c>
      <c r="G6" t="inlineStr">
        <is>
          <t>2,919,000</t>
        </is>
      </c>
      <c r="H6" t="inlineStr">
        <is>
          <t>2,785,000</t>
        </is>
      </c>
    </row>
    <row r="7">
      <c r="A7" s="1" t="n">
        <v>5</v>
      </c>
      <c r="B7" t="inlineStr">
        <is>
          <t>1.1.2.1.1.</t>
        </is>
      </c>
      <c r="C7" t="inlineStr">
        <is>
          <t xml:space="preserve">  =&gt;  =&gt;Depreciation</t>
        </is>
      </c>
      <c r="D7" t="inlineStr">
        <is>
          <t>1,708,000</t>
        </is>
      </c>
      <c r="E7" t="inlineStr">
        <is>
          <t>1,537,000</t>
        </is>
      </c>
      <c r="F7" t="inlineStr">
        <is>
          <t>1,382,000</t>
        </is>
      </c>
      <c r="G7" t="inlineStr">
        <is>
          <t>1,230,000</t>
        </is>
      </c>
      <c r="H7" t="inlineStr">
        <is>
          <t>1,165,000</t>
        </is>
      </c>
    </row>
    <row r="8">
      <c r="A8" s="1" t="n">
        <v>6</v>
      </c>
      <c r="B8" t="inlineStr">
        <is>
          <t>1.1.2.1.2.</t>
        </is>
      </c>
      <c r="C8" t="inlineStr">
        <is>
          <t xml:space="preserve">  =&gt;    Amortization</t>
        </is>
      </c>
      <c r="D8" t="inlineStr">
        <is>
          <t>1,292,000</t>
        </is>
      </c>
      <c r="E8" t="inlineStr">
        <is>
          <t>1,379,000</t>
        </is>
      </c>
      <c r="F8" t="inlineStr">
        <is>
          <t>1,586,000</t>
        </is>
      </c>
      <c r="G8" t="inlineStr">
        <is>
          <t>1,689,000</t>
        </is>
      </c>
      <c r="H8" t="inlineStr">
        <is>
          <t>1,620,000</t>
        </is>
      </c>
    </row>
    <row r="9">
      <c r="A9" s="1" t="n">
        <v>7</v>
      </c>
      <c r="B9" t="inlineStr">
        <is>
          <t>1.1.2.1.2.1.</t>
        </is>
      </c>
      <c r="C9" t="inlineStr">
        <is>
          <t xml:space="preserve">  =&gt;      Amortization of Intangibles</t>
        </is>
      </c>
      <c r="D9" t="inlineStr">
        <is>
          <t>1,292,000</t>
        </is>
      </c>
      <c r="E9" t="inlineStr">
        <is>
          <t>1,379,000</t>
        </is>
      </c>
      <c r="F9" t="inlineStr">
        <is>
          <t>1,586,000</t>
        </is>
      </c>
      <c r="G9" t="inlineStr">
        <is>
          <t>1,689,000</t>
        </is>
      </c>
      <c r="H9" t="inlineStr">
        <is>
          <t>1,620,000</t>
        </is>
      </c>
    </row>
    <row r="10">
      <c r="A10" s="1" t="n">
        <v>8</v>
      </c>
      <c r="B10" t="inlineStr">
        <is>
          <t>1.1.3.</t>
        </is>
      </c>
      <c r="C10" t="inlineStr">
        <is>
          <t xml:space="preserve">  =&gt;Deferred Tax</t>
        </is>
      </c>
      <c r="D10" t="inlineStr">
        <is>
          <t>-3,202,000</t>
        </is>
      </c>
      <c r="E10" t="inlineStr">
        <is>
          <t>-2,425,000</t>
        </is>
      </c>
      <c r="F10" t="inlineStr">
        <is>
          <t>-851,000</t>
        </is>
      </c>
      <c r="G10" t="inlineStr">
        <is>
          <t>-1,191,000</t>
        </is>
      </c>
      <c r="H10" t="inlineStr">
        <is>
          <t>-611,000</t>
        </is>
      </c>
    </row>
    <row r="11">
      <c r="A11" s="1" t="n">
        <v>9</v>
      </c>
      <c r="B11" t="inlineStr">
        <is>
          <t>1.1.3.1.</t>
        </is>
      </c>
      <c r="C11" t="inlineStr">
        <is>
          <t xml:space="preserve">  =&gt;  Deferred Income Tax</t>
        </is>
      </c>
      <c r="D11" t="inlineStr">
        <is>
          <t>-3,202,000</t>
        </is>
      </c>
      <c r="E11" t="inlineStr">
        <is>
          <t>-2,425,000</t>
        </is>
      </c>
      <c r="F11" t="inlineStr">
        <is>
          <t>-851,000</t>
        </is>
      </c>
      <c r="G11" t="inlineStr">
        <is>
          <t>-1,191,000</t>
        </is>
      </c>
      <c r="H11" t="inlineStr">
        <is>
          <t>-611,000</t>
        </is>
      </c>
    </row>
    <row r="12">
      <c r="A12" s="1" t="n">
        <v>10</v>
      </c>
      <c r="B12" t="inlineStr">
        <is>
          <t>1.1.4.</t>
        </is>
      </c>
      <c r="C12" t="inlineStr">
        <is>
          <t xml:space="preserve">  =&gt;Provision &amp; Write Off of Assets</t>
        </is>
      </c>
      <c r="D12" t="inlineStr">
        <is>
          <t>-</t>
        </is>
      </c>
      <c r="E12" t="inlineStr">
        <is>
          <t>192,000</t>
        </is>
      </c>
      <c r="F12" t="inlineStr">
        <is>
          <t>245,000</t>
        </is>
      </c>
      <c r="G12" t="inlineStr">
        <is>
          <t>190,000</t>
        </is>
      </c>
      <c r="H12" t="inlineStr">
        <is>
          <t>146,000</t>
        </is>
      </c>
    </row>
    <row r="13">
      <c r="A13" s="1" t="n">
        <v>11</v>
      </c>
      <c r="B13" t="inlineStr">
        <is>
          <t>1.1.5.</t>
        </is>
      </c>
      <c r="C13" t="inlineStr">
        <is>
          <t xml:space="preserve">  =&gt;Stock based compensation</t>
        </is>
      </c>
      <c r="D13" t="inlineStr">
        <is>
          <t>2,147,000</t>
        </is>
      </c>
      <c r="E13" t="inlineStr">
        <is>
          <t>1,837,000</t>
        </is>
      </c>
      <c r="F13" t="inlineStr">
        <is>
          <t>1,590,000</t>
        </is>
      </c>
      <c r="G13" t="inlineStr">
        <is>
          <t>1,653,000</t>
        </is>
      </c>
      <c r="H13" t="inlineStr">
        <is>
          <t>1,607,000</t>
        </is>
      </c>
    </row>
    <row r="14">
      <c r="A14" s="1" t="n">
        <v>12</v>
      </c>
      <c r="B14" t="inlineStr">
        <is>
          <t>1.1.6.</t>
        </is>
      </c>
      <c r="C14" t="inlineStr">
        <is>
          <t xml:space="preserve">  =&gt;Other non-cash items</t>
        </is>
      </c>
      <c r="D14" t="inlineStr">
        <is>
          <t>-399,000</t>
        </is>
      </c>
      <c r="E14" t="inlineStr">
        <is>
          <t>-39,000</t>
        </is>
      </c>
      <c r="F14" t="inlineStr">
        <is>
          <t>239,000</t>
        </is>
      </c>
      <c r="G14" t="inlineStr">
        <is>
          <t>157,000</t>
        </is>
      </c>
      <c r="H14" t="inlineStr">
        <is>
          <t>-26,000</t>
        </is>
      </c>
    </row>
    <row r="15">
      <c r="A15" s="1" t="n">
        <v>13</v>
      </c>
      <c r="B15" t="inlineStr">
        <is>
          <t>1.1.7.</t>
        </is>
      </c>
      <c r="C15" t="inlineStr">
        <is>
          <t xml:space="preserve">    Change in working capital</t>
        </is>
      </c>
      <c r="D15" t="inlineStr">
        <is>
          <t>-1,745,000</t>
        </is>
      </c>
      <c r="E15" t="inlineStr">
        <is>
          <t>-340,000</t>
        </is>
      </c>
      <c r="F15" t="inlineStr">
        <is>
          <t>-1,187,000</t>
        </is>
      </c>
      <c r="G15" t="inlineStr">
        <is>
          <t>-260,000</t>
        </is>
      </c>
      <c r="H15" t="inlineStr">
        <is>
          <t>7,660,000</t>
        </is>
      </c>
    </row>
    <row r="16">
      <c r="A16" s="1" t="n">
        <v>14</v>
      </c>
      <c r="B16" t="inlineStr">
        <is>
          <t>1.1.7.1.</t>
        </is>
      </c>
      <c r="C16" t="inlineStr">
        <is>
          <t xml:space="preserve">    =&gt;Change in Receivables</t>
        </is>
      </c>
      <c r="D16" t="inlineStr">
        <is>
          <t>-333,000</t>
        </is>
      </c>
      <c r="E16" t="inlineStr">
        <is>
          <t>141,000</t>
        </is>
      </c>
      <c r="F16" t="inlineStr">
        <is>
          <t>-690,000</t>
        </is>
      </c>
      <c r="G16" t="inlineStr">
        <is>
          <t>-272,000</t>
        </is>
      </c>
      <c r="H16" t="inlineStr">
        <is>
          <t>-117,000</t>
        </is>
      </c>
    </row>
    <row r="17">
      <c r="A17" s="1" t="n">
        <v>15</v>
      </c>
      <c r="B17" t="inlineStr">
        <is>
          <t>1.1.7.1.1.</t>
        </is>
      </c>
      <c r="C17" t="inlineStr">
        <is>
          <t xml:space="preserve">    =&gt;  Changes in Account Receivables</t>
        </is>
      </c>
      <c r="D17" t="inlineStr">
        <is>
          <t>-333,000</t>
        </is>
      </c>
      <c r="E17" t="inlineStr">
        <is>
          <t>141,000</t>
        </is>
      </c>
      <c r="F17" t="inlineStr">
        <is>
          <t>-690,000</t>
        </is>
      </c>
      <c r="G17" t="inlineStr">
        <is>
          <t>-272,000</t>
        </is>
      </c>
      <c r="H17" t="inlineStr">
        <is>
          <t>-117,000</t>
        </is>
      </c>
    </row>
    <row r="18">
      <c r="A18" s="1" t="n">
        <v>16</v>
      </c>
      <c r="B18" t="inlineStr">
        <is>
          <t>1.1.7.2.</t>
        </is>
      </c>
      <c r="C18" t="inlineStr">
        <is>
          <t xml:space="preserve">    =&gt;Change in Prepaid Assets</t>
        </is>
      </c>
      <c r="D18" t="inlineStr">
        <is>
          <t>340,000</t>
        </is>
      </c>
      <c r="E18" t="inlineStr">
        <is>
          <t>622,000</t>
        </is>
      </c>
      <c r="F18" t="inlineStr">
        <is>
          <t>665,000</t>
        </is>
      </c>
      <c r="G18" t="inlineStr">
        <is>
          <t>261,000</t>
        </is>
      </c>
      <c r="H18" t="inlineStr">
        <is>
          <t>-276,000</t>
        </is>
      </c>
    </row>
    <row r="19">
      <c r="A19" s="1" t="n">
        <v>17</v>
      </c>
      <c r="B19" t="inlineStr">
        <is>
          <t>1.1.7.3.</t>
        </is>
      </c>
      <c r="C19" t="inlineStr">
        <is>
          <t xml:space="preserve">    =&gt;Change in Payables And Accrued Expense</t>
        </is>
      </c>
      <c r="D19" t="inlineStr">
        <is>
          <t>-1,784,000</t>
        </is>
      </c>
      <c r="E19" t="inlineStr">
        <is>
          <t>-1,508,000</t>
        </is>
      </c>
      <c r="F19" t="inlineStr">
        <is>
          <t>-940,000</t>
        </is>
      </c>
      <c r="G19" t="inlineStr">
        <is>
          <t>-102,000</t>
        </is>
      </c>
      <c r="H19" t="inlineStr">
        <is>
          <t>-264,000</t>
        </is>
      </c>
    </row>
    <row r="20">
      <c r="A20" s="1" t="n">
        <v>18</v>
      </c>
      <c r="B20" t="inlineStr">
        <is>
          <t>1.1.7.3.1.</t>
        </is>
      </c>
      <c r="C20" t="inlineStr">
        <is>
          <t xml:space="preserve">    =&gt;  Change in Payable</t>
        </is>
      </c>
      <c r="D20" t="inlineStr">
        <is>
          <t>-1,784,000</t>
        </is>
      </c>
      <c r="E20" t="inlineStr">
        <is>
          <t>-1,508,000</t>
        </is>
      </c>
      <c r="F20" t="inlineStr">
        <is>
          <t>-940,000</t>
        </is>
      </c>
      <c r="G20" t="inlineStr">
        <is>
          <t>-102,000</t>
        </is>
      </c>
      <c r="H20" t="inlineStr">
        <is>
          <t>-264,000</t>
        </is>
      </c>
    </row>
    <row r="21">
      <c r="A21" s="1" t="n">
        <v>19</v>
      </c>
      <c r="B21" t="inlineStr">
        <is>
          <t>1.1.7.3.1.1.</t>
        </is>
      </c>
      <c r="C21" t="inlineStr">
        <is>
          <t xml:space="preserve">    =&gt;  =&gt;Change in Tax Payable</t>
        </is>
      </c>
      <c r="D21" t="inlineStr">
        <is>
          <t>-1,091,000</t>
        </is>
      </c>
      <c r="E21" t="inlineStr">
        <is>
          <t>-1,485,000</t>
        </is>
      </c>
      <c r="F21" t="inlineStr">
        <is>
          <t>-444,000</t>
        </is>
      </c>
      <c r="G21" t="inlineStr">
        <is>
          <t>-</t>
        </is>
      </c>
      <c r="H21" t="inlineStr">
        <is>
          <t>-</t>
        </is>
      </c>
    </row>
    <row r="22">
      <c r="A22" s="1" t="n">
        <v>20</v>
      </c>
      <c r="B22" t="inlineStr">
        <is>
          <t>1.1.7.3.1.1.1.</t>
        </is>
      </c>
      <c r="C22" t="inlineStr">
        <is>
          <t xml:space="preserve">    =&gt;  =&gt;  Change in Income Tax Payable</t>
        </is>
      </c>
      <c r="D22" t="inlineStr">
        <is>
          <t>-1,091,000</t>
        </is>
      </c>
      <c r="E22" t="inlineStr">
        <is>
          <t>-1,485,000</t>
        </is>
      </c>
      <c r="F22" t="inlineStr">
        <is>
          <t>-444,000</t>
        </is>
      </c>
      <c r="G22" t="inlineStr">
        <is>
          <t>-</t>
        </is>
      </c>
      <c r="H22" t="inlineStr">
        <is>
          <t>-</t>
        </is>
      </c>
    </row>
    <row r="23">
      <c r="A23" s="1" t="n">
        <v>21</v>
      </c>
      <c r="B23" t="inlineStr">
        <is>
          <t>1.1.7.3.1.2.</t>
        </is>
      </c>
      <c r="C23" t="inlineStr">
        <is>
          <t xml:space="preserve">    =&gt;    Change in Account Payable</t>
        </is>
      </c>
      <c r="D23" t="inlineStr">
        <is>
          <t>-693,000</t>
        </is>
      </c>
      <c r="E23" t="inlineStr">
        <is>
          <t>-23,000</t>
        </is>
      </c>
      <c r="F23" t="inlineStr">
        <is>
          <t>-496,000</t>
        </is>
      </c>
      <c r="G23" t="inlineStr">
        <is>
          <t>-102,000</t>
        </is>
      </c>
      <c r="H23" t="inlineStr">
        <is>
          <t>-264,000</t>
        </is>
      </c>
    </row>
    <row r="24">
      <c r="A24" s="1" t="n">
        <v>22</v>
      </c>
      <c r="B24" t="inlineStr">
        <is>
          <t>1.1.7.4.</t>
        </is>
      </c>
      <c r="C24" t="inlineStr">
        <is>
          <t xml:space="preserve">      Change in Other Working Capital</t>
        </is>
      </c>
      <c r="D24" t="inlineStr">
        <is>
          <t>32,000</t>
        </is>
      </c>
      <c r="E24" t="inlineStr">
        <is>
          <t>405,000</t>
        </is>
      </c>
      <c r="F24" t="inlineStr">
        <is>
          <t>-222,000</t>
        </is>
      </c>
      <c r="G24" t="inlineStr">
        <is>
          <t>-147,000</t>
        </is>
      </c>
      <c r="H24" t="inlineStr">
        <is>
          <t>8,317,000</t>
        </is>
      </c>
    </row>
    <row r="25">
      <c r="A25" s="1" t="n">
        <v>23</v>
      </c>
      <c r="B25" t="inlineStr">
        <is>
          <t>2.</t>
        </is>
      </c>
      <c r="C25" t="inlineStr">
        <is>
          <t>Investing Cash Flow</t>
        </is>
      </c>
      <c r="D25" t="inlineStr">
        <is>
          <t>2,654,000</t>
        </is>
      </c>
      <c r="E25" t="inlineStr">
        <is>
          <t>-13,098,000</t>
        </is>
      </c>
      <c r="F25" t="inlineStr">
        <is>
          <t>9,843,000</t>
        </is>
      </c>
      <c r="G25" t="inlineStr">
        <is>
          <t>26,557,000</t>
        </is>
      </c>
      <c r="H25" t="inlineStr">
        <is>
          <t>-5,625,000</t>
        </is>
      </c>
    </row>
    <row r="26">
      <c r="A26" s="1" t="n">
        <v>24</v>
      </c>
      <c r="B26" t="inlineStr">
        <is>
          <t>2.1.</t>
        </is>
      </c>
      <c r="C26" t="inlineStr">
        <is>
          <t xml:space="preserve">  Cash Flow from Continuing Investing Activities</t>
        </is>
      </c>
      <c r="D26" t="inlineStr">
        <is>
          <t>2,654,000</t>
        </is>
      </c>
      <c r="E26" t="inlineStr">
        <is>
          <t>-13,098,000</t>
        </is>
      </c>
      <c r="F26" t="inlineStr">
        <is>
          <t>9,843,000</t>
        </is>
      </c>
      <c r="G26" t="inlineStr">
        <is>
          <t>26,557,000</t>
        </is>
      </c>
      <c r="H26" t="inlineStr">
        <is>
          <t>-5,625,000</t>
        </is>
      </c>
    </row>
    <row r="27">
      <c r="A27" s="1" t="n">
        <v>25</v>
      </c>
      <c r="B27" t="inlineStr">
        <is>
          <t>2.1.1.</t>
        </is>
      </c>
      <c r="C27" t="inlineStr">
        <is>
          <t xml:space="preserve">  =&gt;Capital Expenditure Reported</t>
        </is>
      </c>
      <c r="D27" t="inlineStr">
        <is>
          <t>-3,118,000</t>
        </is>
      </c>
      <c r="E27" t="inlineStr">
        <is>
          <t>-2,135,000</t>
        </is>
      </c>
      <c r="F27" t="inlineStr">
        <is>
          <t>-1,564,000</t>
        </is>
      </c>
      <c r="G27" t="inlineStr">
        <is>
          <t>-1,660,000</t>
        </is>
      </c>
      <c r="H27" t="inlineStr">
        <is>
          <t>-1,736,000</t>
        </is>
      </c>
    </row>
    <row r="28">
      <c r="A28" s="1" t="n">
        <v>26</v>
      </c>
      <c r="B28" t="inlineStr">
        <is>
          <t>2.1.2.</t>
        </is>
      </c>
      <c r="C28" t="inlineStr">
        <is>
          <t xml:space="preserve">  =&gt;Net Business Purchase And Sale</t>
        </is>
      </c>
      <c r="D28" t="inlineStr">
        <is>
          <t>-91,000</t>
        </is>
      </c>
      <c r="E28" t="inlineStr">
        <is>
          <t>-41,000</t>
        </is>
      </c>
      <c r="F28" t="inlineStr">
        <is>
          <t>-124,000</t>
        </is>
      </c>
      <c r="G28" t="inlineStr">
        <is>
          <t>-363,000</t>
        </is>
      </c>
      <c r="H28" t="inlineStr">
        <is>
          <t>-1,724,000</t>
        </is>
      </c>
    </row>
    <row r="29">
      <c r="A29" s="1" t="n">
        <v>27</v>
      </c>
      <c r="B29" t="inlineStr">
        <is>
          <t>2.1.2.1.</t>
        </is>
      </c>
      <c r="C29" t="inlineStr">
        <is>
          <t xml:space="preserve">  =&gt;  Purchase of Business</t>
        </is>
      </c>
      <c r="D29" t="inlineStr">
        <is>
          <t>-91,000</t>
        </is>
      </c>
      <c r="E29" t="inlineStr">
        <is>
          <t>-41,000</t>
        </is>
      </c>
      <c r="F29" t="inlineStr">
        <is>
          <t>-124,000</t>
        </is>
      </c>
      <c r="G29" t="inlineStr">
        <is>
          <t>-363,000</t>
        </is>
      </c>
      <c r="H29" t="inlineStr">
        <is>
          <t>-1,724,000</t>
        </is>
      </c>
    </row>
    <row r="30">
      <c r="A30" s="1" t="n">
        <v>28</v>
      </c>
      <c r="B30" t="inlineStr">
        <is>
          <t>2.1.3.</t>
        </is>
      </c>
      <c r="C30" t="inlineStr">
        <is>
          <t xml:space="preserve">    Net Investment Purchase And Sale</t>
        </is>
      </c>
      <c r="D30" t="inlineStr">
        <is>
          <t>5,863,000</t>
        </is>
      </c>
      <c r="E30" t="inlineStr">
        <is>
          <t>-10,922,000</t>
        </is>
      </c>
      <c r="F30" t="inlineStr">
        <is>
          <t>11,531,000</t>
        </is>
      </c>
      <c r="G30" t="inlineStr">
        <is>
          <t>28,580,000</t>
        </is>
      </c>
      <c r="H30" t="inlineStr">
        <is>
          <t>-2,165,000</t>
        </is>
      </c>
    </row>
    <row r="31">
      <c r="A31" s="1" t="n">
        <v>29</v>
      </c>
      <c r="B31" t="inlineStr">
        <is>
          <t>2.1.3.1.</t>
        </is>
      </c>
      <c r="C31" t="inlineStr">
        <is>
          <t xml:space="preserve">    =&gt;Purchase of Investment</t>
        </is>
      </c>
      <c r="D31" t="inlineStr">
        <is>
          <t>-32,035,000</t>
        </is>
      </c>
      <c r="E31" t="inlineStr">
        <is>
          <t>-37,982,000</t>
        </is>
      </c>
      <c r="F31" t="inlineStr">
        <is>
          <t>-5,731,000</t>
        </is>
      </c>
      <c r="G31" t="inlineStr">
        <is>
          <t>-1,400,000</t>
        </is>
      </c>
      <c r="H31" t="inlineStr">
        <is>
          <t>-25,282,000</t>
        </is>
      </c>
    </row>
    <row r="32">
      <c r="A32" s="1" t="n">
        <v>30</v>
      </c>
      <c r="B32" t="inlineStr">
        <is>
          <t>2.1.3.2.</t>
        </is>
      </c>
      <c r="C32" t="inlineStr">
        <is>
          <t xml:space="preserve">      Sale of Investment</t>
        </is>
      </c>
      <c r="D32" t="inlineStr">
        <is>
          <t>37,898,000</t>
        </is>
      </c>
      <c r="E32" t="inlineStr">
        <is>
          <t>27,060,000</t>
        </is>
      </c>
      <c r="F32" t="inlineStr">
        <is>
          <t>17,262,000</t>
        </is>
      </c>
      <c r="G32" t="inlineStr">
        <is>
          <t>29,980,000</t>
        </is>
      </c>
      <c r="H32" t="inlineStr">
        <is>
          <t>23,117,000</t>
        </is>
      </c>
    </row>
    <row r="33">
      <c r="A33" s="1" t="n">
        <v>31</v>
      </c>
      <c r="B33" t="inlineStr">
        <is>
          <t>3.</t>
        </is>
      </c>
      <c r="C33" t="inlineStr">
        <is>
          <t>Financing Cash Flow</t>
        </is>
      </c>
      <c r="D33" t="inlineStr">
        <is>
          <t>-22,852,000</t>
        </is>
      </c>
      <c r="E33" t="inlineStr">
        <is>
          <t>-10,378,000</t>
        </is>
      </c>
      <c r="F33" t="inlineStr">
        <is>
          <t>-6,132,000</t>
        </is>
      </c>
      <c r="G33" t="inlineStr">
        <is>
          <t>-42,056,000</t>
        </is>
      </c>
      <c r="H33" t="inlineStr">
        <is>
          <t>-9,982,000</t>
        </is>
      </c>
    </row>
    <row r="34">
      <c r="A34" s="1" t="n">
        <v>32</v>
      </c>
      <c r="B34" t="inlineStr">
        <is>
          <t>3.1.</t>
        </is>
      </c>
      <c r="C34" t="inlineStr">
        <is>
          <t xml:space="preserve">  Cash Flow from Continuing Financing Activities</t>
        </is>
      </c>
      <c r="D34" t="inlineStr">
        <is>
          <t>-22,852,000</t>
        </is>
      </c>
      <c r="E34" t="inlineStr">
        <is>
          <t>-10,378,000</t>
        </is>
      </c>
      <c r="F34" t="inlineStr">
        <is>
          <t>-6,132,000</t>
        </is>
      </c>
      <c r="G34" t="inlineStr">
        <is>
          <t>-42,056,000</t>
        </is>
      </c>
      <c r="H34" t="inlineStr">
        <is>
          <t>-9,982,000</t>
        </is>
      </c>
    </row>
    <row r="35">
      <c r="A35" s="1" t="n">
        <v>33</v>
      </c>
      <c r="B35" t="inlineStr">
        <is>
          <t>3.1.1.</t>
        </is>
      </c>
      <c r="C35" t="inlineStr">
        <is>
          <t xml:space="preserve">  =&gt;Net Issuance Payments of Debt</t>
        </is>
      </c>
      <c r="D35" t="inlineStr">
        <is>
          <t>7,553,000</t>
        </is>
      </c>
      <c r="E35" t="inlineStr">
        <is>
          <t>12,303,000</t>
        </is>
      </c>
      <c r="F35" t="inlineStr">
        <is>
          <t>15,388,000</t>
        </is>
      </c>
      <c r="G35" t="inlineStr">
        <is>
          <t>-4,500,000</t>
        </is>
      </c>
      <c r="H35" t="inlineStr">
        <is>
          <t>2,643,000</t>
        </is>
      </c>
    </row>
    <row r="36">
      <c r="A36" s="1" t="n">
        <v>34</v>
      </c>
      <c r="B36" t="inlineStr">
        <is>
          <t>3.1.1.1.</t>
        </is>
      </c>
      <c r="C36" t="inlineStr">
        <is>
          <t xml:space="preserve">  =&gt;  Net Long Term Debt Issuance</t>
        </is>
      </c>
      <c r="D36" t="inlineStr">
        <is>
          <t>7,553,000</t>
        </is>
      </c>
      <c r="E36" t="inlineStr">
        <is>
          <t>12,303,000</t>
        </is>
      </c>
      <c r="F36" t="inlineStr">
        <is>
          <t>15,388,000</t>
        </is>
      </c>
      <c r="G36" t="inlineStr">
        <is>
          <t>-4,500,000</t>
        </is>
      </c>
      <c r="H36" t="inlineStr">
        <is>
          <t>2,643,000</t>
        </is>
      </c>
    </row>
    <row r="37">
      <c r="A37" s="1" t="n">
        <v>35</v>
      </c>
      <c r="B37" t="inlineStr">
        <is>
          <t>3.1.1.1.1.</t>
        </is>
      </c>
      <c r="C37" t="inlineStr">
        <is>
          <t xml:space="preserve">  =&gt;  =&gt;Long Term Debt Issuance</t>
        </is>
      </c>
      <c r="D37" t="inlineStr">
        <is>
          <t>-</t>
        </is>
      </c>
      <c r="E37" t="inlineStr">
        <is>
          <t>14,934,000</t>
        </is>
      </c>
      <c r="F37" t="inlineStr">
        <is>
          <t>19,888,000</t>
        </is>
      </c>
      <c r="G37" t="inlineStr">
        <is>
          <t>0</t>
        </is>
      </c>
      <c r="H37" t="inlineStr">
        <is>
          <t>12,443,000</t>
        </is>
      </c>
    </row>
    <row r="38">
      <c r="A38" s="1" t="n">
        <v>36</v>
      </c>
      <c r="B38" t="inlineStr">
        <is>
          <t>3.1.1.1.2.</t>
        </is>
      </c>
      <c r="C38" t="inlineStr">
        <is>
          <t xml:space="preserve">  =&gt;    Long Term Debt Payments</t>
        </is>
      </c>
      <c r="D38" t="inlineStr">
        <is>
          <t>-7,381,000</t>
        </is>
      </c>
      <c r="E38" t="inlineStr">
        <is>
          <t>-2,631,000</t>
        </is>
      </c>
      <c r="F38" t="inlineStr">
        <is>
          <t>-4,500,000</t>
        </is>
      </c>
      <c r="G38" t="inlineStr">
        <is>
          <t>-4,500,000</t>
        </is>
      </c>
      <c r="H38" t="inlineStr">
        <is>
          <t>-9,800,000</t>
        </is>
      </c>
    </row>
    <row r="39">
      <c r="A39" s="1" t="n">
        <v>37</v>
      </c>
      <c r="B39" t="inlineStr">
        <is>
          <t>3.1.2.</t>
        </is>
      </c>
      <c r="C39" t="inlineStr">
        <is>
          <t xml:space="preserve">  =&gt;Net Common Stock Issuance</t>
        </is>
      </c>
      <c r="D39" t="inlineStr">
        <is>
          <t>-26,690,000</t>
        </is>
      </c>
      <c r="E39" t="inlineStr">
        <is>
          <t>-19,814,000</t>
        </is>
      </c>
      <c r="F39" t="inlineStr">
        <is>
          <t>-18,317,000</t>
        </is>
      </c>
      <c r="G39" t="inlineStr">
        <is>
          <t>-34,488,000</t>
        </is>
      </c>
      <c r="H39" t="inlineStr">
        <is>
          <t>-9,451,000</t>
        </is>
      </c>
    </row>
    <row r="40">
      <c r="A40" s="1" t="n">
        <v>38</v>
      </c>
      <c r="B40" t="inlineStr">
        <is>
          <t>3.1.2.1.</t>
        </is>
      </c>
      <c r="C40" t="inlineStr">
        <is>
          <t xml:space="preserve">  =&gt;=&gt;Common Stock Issuance</t>
        </is>
      </c>
      <c r="D40" t="inlineStr">
        <is>
          <t>1,319,000</t>
        </is>
      </c>
      <c r="E40" t="inlineStr">
        <is>
          <t>1,786,000</t>
        </is>
      </c>
      <c r="F40" t="inlineStr">
        <is>
          <t>1,588,000</t>
        </is>
      </c>
      <c r="G40" t="inlineStr">
        <is>
          <t>2,155,000</t>
        </is>
      </c>
      <c r="H40" t="inlineStr">
        <is>
          <t>2,402,000</t>
        </is>
      </c>
    </row>
    <row r="41">
      <c r="A41" s="1" t="n">
        <v>39</v>
      </c>
      <c r="B41" t="inlineStr">
        <is>
          <t>3.1.2.2.</t>
        </is>
      </c>
      <c r="C41" t="inlineStr">
        <is>
          <t xml:space="preserve">  =&gt;  Common Stock Payments</t>
        </is>
      </c>
      <c r="D41" t="inlineStr">
        <is>
          <t>-28,009,000</t>
        </is>
      </c>
      <c r="E41" t="inlineStr">
        <is>
          <t>-21,600,000</t>
        </is>
      </c>
      <c r="F41" t="inlineStr">
        <is>
          <t>-19,905,000</t>
        </is>
      </c>
      <c r="G41" t="inlineStr">
        <is>
          <t>-36,643,000</t>
        </is>
      </c>
      <c r="H41" t="inlineStr">
        <is>
          <t>-11,853,000</t>
        </is>
      </c>
    </row>
    <row r="42">
      <c r="A42" s="1" t="n">
        <v>40</v>
      </c>
      <c r="B42" t="inlineStr">
        <is>
          <t>3.1.3.</t>
        </is>
      </c>
      <c r="C42" t="inlineStr">
        <is>
          <t xml:space="preserve">  =&gt;Cash Dividends Paid</t>
        </is>
      </c>
      <c r="D42" t="inlineStr">
        <is>
          <t>-3,364,000</t>
        </is>
      </c>
      <c r="E42" t="inlineStr">
        <is>
          <t>-3,063,000</t>
        </is>
      </c>
      <c r="F42" t="inlineStr">
        <is>
          <t>-3,070,000</t>
        </is>
      </c>
      <c r="G42" t="inlineStr">
        <is>
          <t>-2,932,000</t>
        </is>
      </c>
      <c r="H42" t="inlineStr">
        <is>
          <t>-3,140,000</t>
        </is>
      </c>
    </row>
    <row r="43">
      <c r="A43" s="1" t="n">
        <v>41</v>
      </c>
      <c r="B43" t="inlineStr">
        <is>
          <t>3.1.3.1.</t>
        </is>
      </c>
      <c r="C43" t="inlineStr">
        <is>
          <t xml:space="preserve">  =&gt;  Common Stock Dividend Paid</t>
        </is>
      </c>
      <c r="D43" t="inlineStr">
        <is>
          <t>-</t>
        </is>
      </c>
      <c r="E43" t="inlineStr">
        <is>
          <t>-</t>
        </is>
      </c>
      <c r="F43" t="inlineStr">
        <is>
          <t>-3,070,000</t>
        </is>
      </c>
      <c r="G43" t="inlineStr">
        <is>
          <t>-2,932,000</t>
        </is>
      </c>
      <c r="H43" t="inlineStr">
        <is>
          <t>-3,140,000</t>
        </is>
      </c>
    </row>
    <row r="44">
      <c r="A44" s="1" t="n">
        <v>42</v>
      </c>
      <c r="B44" t="inlineStr">
        <is>
          <t>3.1.4.</t>
        </is>
      </c>
      <c r="C44" t="inlineStr">
        <is>
          <t xml:space="preserve">    Net Other Financing Charges</t>
        </is>
      </c>
      <c r="D44" t="inlineStr">
        <is>
          <t>-351,000</t>
        </is>
      </c>
      <c r="E44" t="inlineStr">
        <is>
          <t>196,000</t>
        </is>
      </c>
      <c r="F44" t="inlineStr">
        <is>
          <t>-133,000</t>
        </is>
      </c>
      <c r="G44" t="inlineStr">
        <is>
          <t>-136,000</t>
        </is>
      </c>
      <c r="H44" t="inlineStr">
        <is>
          <t>-34,000</t>
        </is>
      </c>
    </row>
    <row r="45">
      <c r="A45" s="1" t="n">
        <v>43</v>
      </c>
      <c r="B45" t="inlineStr">
        <is>
          <t>4.</t>
        </is>
      </c>
      <c r="C45" t="inlineStr">
        <is>
          <t>End Cash Position</t>
        </is>
      </c>
      <c r="D45" t="inlineStr">
        <is>
          <t>18,058,000</t>
        </is>
      </c>
      <c r="E45" t="inlineStr">
        <is>
          <t>30,098,000</t>
        </is>
      </c>
      <c r="F45" t="inlineStr">
        <is>
          <t>37,239,000</t>
        </is>
      </c>
      <c r="G45" t="inlineStr">
        <is>
          <t>20,514,000</t>
        </is>
      </c>
      <c r="H45" t="inlineStr">
        <is>
          <t>21,620,000</t>
        </is>
      </c>
    </row>
    <row r="46">
      <c r="A46" s="1" t="n">
        <v>44</v>
      </c>
      <c r="B46" t="inlineStr">
        <is>
          <t>4.1.</t>
        </is>
      </c>
      <c r="C46">
        <f>&gt;Changes in Cash</f>
        <v/>
      </c>
      <c r="D46" t="inlineStr">
        <is>
          <t>-9,943,000</t>
        </is>
      </c>
      <c r="E46" t="inlineStr">
        <is>
          <t>-7,589,000</t>
        </is>
      </c>
      <c r="F46" t="inlineStr">
        <is>
          <t>16,850,000</t>
        </is>
      </c>
      <c r="G46" t="inlineStr">
        <is>
          <t>-948,000</t>
        </is>
      </c>
      <c r="H46" t="inlineStr">
        <is>
          <t>-221,000</t>
        </is>
      </c>
    </row>
    <row r="47">
      <c r="A47" s="1" t="n">
        <v>45</v>
      </c>
      <c r="B47" t="inlineStr">
        <is>
          <t>4.2.</t>
        </is>
      </c>
      <c r="C47">
        <f>&gt;Effect of Exchange Rate Changes</f>
        <v/>
      </c>
      <c r="D47" t="inlineStr">
        <is>
          <t>-120,000</t>
        </is>
      </c>
      <c r="E47" t="inlineStr">
        <is>
          <t>448,000</t>
        </is>
      </c>
      <c r="F47" t="inlineStr">
        <is>
          <t>-125,000</t>
        </is>
      </c>
      <c r="G47" t="inlineStr">
        <is>
          <t>-158,000</t>
        </is>
      </c>
      <c r="H47" t="inlineStr">
        <is>
          <t>57,000</t>
        </is>
      </c>
    </row>
    <row r="48">
      <c r="A48" s="1" t="n">
        <v>46</v>
      </c>
      <c r="B48" t="inlineStr">
        <is>
          <t>4.3.</t>
        </is>
      </c>
      <c r="C48" t="inlineStr">
        <is>
          <t xml:space="preserve">  Beginning Cash Position</t>
        </is>
      </c>
      <c r="D48" t="inlineStr">
        <is>
          <t>28,001,000</t>
        </is>
      </c>
      <c r="E48" t="inlineStr">
        <is>
          <t>37,239,000</t>
        </is>
      </c>
      <c r="F48" t="inlineStr">
        <is>
          <t>20,514,000</t>
        </is>
      </c>
      <c r="G48" t="inlineStr">
        <is>
          <t>21,620,000</t>
        </is>
      </c>
      <c r="H48" t="inlineStr">
        <is>
          <t>21,784,000</t>
        </is>
      </c>
    </row>
    <row r="49">
      <c r="A49" s="1" t="n">
        <v>47</v>
      </c>
      <c r="B49" t="inlineStr">
        <is>
          <t>5.</t>
        </is>
      </c>
      <c r="C49" t="inlineStr">
        <is>
          <t>Income Tax Paid Supplemental Data</t>
        </is>
      </c>
      <c r="D49" t="inlineStr">
        <is>
          <t>-</t>
        </is>
      </c>
      <c r="E49" t="inlineStr">
        <is>
          <t>3,189,000</t>
        </is>
      </c>
      <c r="F49" t="inlineStr">
        <is>
          <t>3,218,000</t>
        </is>
      </c>
      <c r="G49" t="inlineStr">
        <is>
          <t>2,901,000</t>
        </is>
      </c>
      <c r="H49" t="inlineStr">
        <is>
          <t>1,562,000</t>
        </is>
      </c>
    </row>
    <row r="50">
      <c r="A50" s="1" t="n">
        <v>48</v>
      </c>
      <c r="B50" t="inlineStr">
        <is>
          <t>6.</t>
        </is>
      </c>
      <c r="C50" t="inlineStr">
        <is>
          <t>Interest Paid Supplemental Data</t>
        </is>
      </c>
      <c r="D50" t="inlineStr">
        <is>
          <t>-</t>
        </is>
      </c>
      <c r="E50" t="inlineStr">
        <is>
          <t>2,408,000</t>
        </is>
      </c>
      <c r="F50" t="inlineStr">
        <is>
          <t>1,972,000</t>
        </is>
      </c>
      <c r="G50" t="inlineStr">
        <is>
          <t>2,059,000</t>
        </is>
      </c>
      <c r="H50" t="inlineStr">
        <is>
          <t>1,910,000</t>
        </is>
      </c>
    </row>
    <row r="51">
      <c r="A51" s="1" t="n">
        <v>49</v>
      </c>
      <c r="B51" t="inlineStr">
        <is>
          <t>7.</t>
        </is>
      </c>
      <c r="C51" t="inlineStr">
        <is>
          <t>Capital Expenditure</t>
        </is>
      </c>
      <c r="D51" t="inlineStr">
        <is>
          <t>-3,118,000</t>
        </is>
      </c>
      <c r="E51" t="inlineStr">
        <is>
          <t>-2,135,000</t>
        </is>
      </c>
      <c r="F51" t="inlineStr">
        <is>
          <t>-1,564,000</t>
        </is>
      </c>
      <c r="G51" t="inlineStr">
        <is>
          <t>-1,660,000</t>
        </is>
      </c>
      <c r="H51" t="inlineStr">
        <is>
          <t>-1,736,000</t>
        </is>
      </c>
    </row>
    <row r="52">
      <c r="A52" s="1" t="n">
        <v>50</v>
      </c>
      <c r="B52" t="inlineStr">
        <is>
          <t>8.</t>
        </is>
      </c>
      <c r="C52" t="inlineStr">
        <is>
          <t>Issuance of Capital Stock</t>
        </is>
      </c>
      <c r="D52" t="inlineStr">
        <is>
          <t>1,319,000</t>
        </is>
      </c>
      <c r="E52" t="inlineStr">
        <is>
          <t>1,786,000</t>
        </is>
      </c>
      <c r="F52" t="inlineStr">
        <is>
          <t>1,588,000</t>
        </is>
      </c>
      <c r="G52" t="inlineStr">
        <is>
          <t>2,155,000</t>
        </is>
      </c>
      <c r="H52" t="inlineStr">
        <is>
          <t>2,402,000</t>
        </is>
      </c>
    </row>
    <row r="53">
      <c r="A53" s="1" t="n">
        <v>51</v>
      </c>
      <c r="B53" t="inlineStr">
        <is>
          <t>9.</t>
        </is>
      </c>
      <c r="C53" t="inlineStr">
        <is>
          <t>Issuance of Debt</t>
        </is>
      </c>
      <c r="D53" t="inlineStr">
        <is>
          <t>-</t>
        </is>
      </c>
      <c r="E53" t="inlineStr">
        <is>
          <t>14,934,000</t>
        </is>
      </c>
      <c r="F53" t="inlineStr">
        <is>
          <t>19,888,000</t>
        </is>
      </c>
      <c r="G53" t="inlineStr">
        <is>
          <t>0</t>
        </is>
      </c>
      <c r="H53" t="inlineStr">
        <is>
          <t>12,443,000</t>
        </is>
      </c>
    </row>
    <row r="54">
      <c r="A54" s="1" t="n">
        <v>52</v>
      </c>
      <c r="B54" t="inlineStr">
        <is>
          <t>10.</t>
        </is>
      </c>
      <c r="C54" t="inlineStr">
        <is>
          <t>Repayment of Debt</t>
        </is>
      </c>
      <c r="D54" t="inlineStr">
        <is>
          <t>-7,381,000</t>
        </is>
      </c>
      <c r="E54" t="inlineStr">
        <is>
          <t>-2,631,000</t>
        </is>
      </c>
      <c r="F54" t="inlineStr">
        <is>
          <t>-4,500,000</t>
        </is>
      </c>
      <c r="G54" t="inlineStr">
        <is>
          <t>-4,500,000</t>
        </is>
      </c>
      <c r="H54" t="inlineStr">
        <is>
          <t>-9,800,000</t>
        </is>
      </c>
    </row>
    <row r="55">
      <c r="A55" s="1" t="n">
        <v>53</v>
      </c>
      <c r="B55" t="inlineStr">
        <is>
          <t>11.</t>
        </is>
      </c>
      <c r="C55" t="inlineStr">
        <is>
          <t>Repurchase of Capital Stock</t>
        </is>
      </c>
      <c r="D55" t="inlineStr">
        <is>
          <t>-28,009,000</t>
        </is>
      </c>
      <c r="E55" t="inlineStr">
        <is>
          <t>-21,600,000</t>
        </is>
      </c>
      <c r="F55" t="inlineStr">
        <is>
          <t>-19,905,000</t>
        </is>
      </c>
      <c r="G55" t="inlineStr">
        <is>
          <t>-36,643,000</t>
        </is>
      </c>
      <c r="H55" t="inlineStr">
        <is>
          <t>-11,853,000</t>
        </is>
      </c>
    </row>
    <row r="56">
      <c r="A56" s="1" t="n">
        <v>54</v>
      </c>
      <c r="B56" t="inlineStr">
        <is>
          <t>12.</t>
        </is>
      </c>
      <c r="C56" t="inlineStr">
        <is>
          <t>Free Cash Flow</t>
        </is>
      </c>
      <c r="D56" t="inlineStr">
        <is>
          <t>7,137,000</t>
        </is>
      </c>
      <c r="E56" t="inlineStr">
        <is>
          <t>13,752,000</t>
        </is>
      </c>
      <c r="F56" t="inlineStr">
        <is>
          <t>11,575,000</t>
        </is>
      </c>
      <c r="G56" t="inlineStr">
        <is>
          <t>12,891,000</t>
        </is>
      </c>
      <c r="H56" t="inlineStr">
        <is>
          <t>13,650,000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2022-02-27T21:58:07Z</dcterms:created>
  <dcterms:modified xmlns:dcterms="http://purl.org/dc/terms/" xmlns:xsi="http://www.w3.org/2001/XMLSchema-instance" xsi:type="dcterms:W3CDTF">2022-02-27T21:58:07Z</dcterms:modified>
</cp:coreProperties>
</file>