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6,461,444</t>
        </is>
      </c>
      <c r="E2" t="inlineStr">
        <is>
          <t>6,461,444</t>
        </is>
      </c>
      <c r="F2" t="inlineStr">
        <is>
          <t>5,109,000</t>
        </is>
      </c>
      <c r="G2" t="inlineStr">
        <is>
          <t>6,074,432</t>
        </is>
      </c>
      <c r="H2" t="inlineStr">
        <is>
          <t>5,800,271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6,461,444</t>
        </is>
      </c>
      <c r="E3" t="inlineStr">
        <is>
          <t>6,461,444</t>
        </is>
      </c>
      <c r="F3" t="inlineStr">
        <is>
          <t>5,109,000</t>
        </is>
      </c>
      <c r="G3" t="inlineStr">
        <is>
          <t>6,074,432</t>
        </is>
      </c>
      <c r="H3" t="inlineStr">
        <is>
          <t>5,800,271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3,765,416</t>
        </is>
      </c>
      <c r="E4" t="inlineStr">
        <is>
          <t>3,765,416</t>
        </is>
      </c>
      <c r="F4" t="inlineStr">
        <is>
          <t>3,096,389</t>
        </is>
      </c>
      <c r="G4" t="inlineStr">
        <is>
          <t>3,543,913</t>
        </is>
      </c>
      <c r="H4" t="inlineStr">
        <is>
          <t>3,390,257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2,696,028</t>
        </is>
      </c>
      <c r="E5" t="inlineStr">
        <is>
          <t>2,696,028</t>
        </is>
      </c>
      <c r="F5" t="inlineStr">
        <is>
          <t>2,012,611</t>
        </is>
      </c>
      <c r="G5" t="inlineStr">
        <is>
          <t>2,530,519</t>
        </is>
      </c>
      <c r="H5" t="inlineStr">
        <is>
          <t>2,410,014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1,953,523</t>
        </is>
      </c>
      <c r="E6" t="inlineStr">
        <is>
          <t>1,953,523</t>
        </is>
      </c>
      <c r="F6" t="inlineStr">
        <is>
          <t>1,667,260</t>
        </is>
      </c>
      <c r="G6" t="inlineStr">
        <is>
          <t>1,910,129</t>
        </is>
      </c>
      <c r="H6" t="inlineStr">
        <is>
          <t>1,822,794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1,951,282</t>
        </is>
      </c>
      <c r="E7" t="inlineStr">
        <is>
          <t>1,951,282</t>
        </is>
      </c>
      <c r="F7" t="inlineStr">
        <is>
          <t>1,666,041</t>
        </is>
      </c>
      <c r="G7" t="inlineStr">
        <is>
          <t>1,908,768</t>
        </is>
      </c>
      <c r="H7" t="inlineStr">
        <is>
          <t>1,821,089</t>
        </is>
      </c>
    </row>
    <row r="8">
      <c r="A8" s="1" t="n">
        <v>6</v>
      </c>
      <c r="B8" t="inlineStr">
        <is>
          <t>4.2.</t>
        </is>
      </c>
      <c r="C8" t="inlineStr">
        <is>
          <t xml:space="preserve">  Depreciation Amortization Depletion</t>
        </is>
      </c>
      <c r="D8" t="inlineStr">
        <is>
          <t>2,241</t>
        </is>
      </c>
      <c r="E8" t="inlineStr">
        <is>
          <t>2,241</t>
        </is>
      </c>
      <c r="F8" t="inlineStr">
        <is>
          <t>1,219</t>
        </is>
      </c>
      <c r="G8" t="inlineStr">
        <is>
          <t>1,361</t>
        </is>
      </c>
      <c r="H8" t="inlineStr">
        <is>
          <t>1,705</t>
        </is>
      </c>
    </row>
    <row r="9">
      <c r="A9" s="1" t="n">
        <v>7</v>
      </c>
      <c r="B9" t="inlineStr">
        <is>
          <t>4.2.1.</t>
        </is>
      </c>
      <c r="C9" t="inlineStr">
        <is>
          <t xml:space="preserve">    Depreciation &amp; amortization</t>
        </is>
      </c>
      <c r="D9" t="inlineStr">
        <is>
          <t>2,241</t>
        </is>
      </c>
      <c r="E9" t="inlineStr">
        <is>
          <t>2,241</t>
        </is>
      </c>
      <c r="F9" t="inlineStr">
        <is>
          <t>1,219</t>
        </is>
      </c>
      <c r="G9" t="inlineStr">
        <is>
          <t>1,361</t>
        </is>
      </c>
      <c r="H9" t="inlineStr">
        <is>
          <t>1,705</t>
        </is>
      </c>
    </row>
    <row r="10">
      <c r="A10" s="1" t="n">
        <v>8</v>
      </c>
      <c r="B10" t="inlineStr">
        <is>
          <t>4.2.1.1.</t>
        </is>
      </c>
      <c r="C10" t="inlineStr">
        <is>
          <t xml:space="preserve">      Amortization</t>
        </is>
      </c>
      <c r="D10" t="inlineStr">
        <is>
          <t>2,241</t>
        </is>
      </c>
      <c r="E10" t="inlineStr">
        <is>
          <t>2,241</t>
        </is>
      </c>
      <c r="F10" t="inlineStr">
        <is>
          <t>1,219</t>
        </is>
      </c>
      <c r="G10" t="inlineStr">
        <is>
          <t>1,361</t>
        </is>
      </c>
      <c r="H10" t="inlineStr">
        <is>
          <t>1,705</t>
        </is>
      </c>
    </row>
    <row r="11">
      <c r="A11" s="1" t="n">
        <v>9</v>
      </c>
      <c r="B11" t="inlineStr">
        <is>
          <t>4.2.1.1.1.</t>
        </is>
      </c>
      <c r="C11" t="inlineStr">
        <is>
          <t xml:space="preserve">        Amortization of Intangibles</t>
        </is>
      </c>
      <c r="D11" t="inlineStr">
        <is>
          <t>2,241</t>
        </is>
      </c>
      <c r="E11" t="inlineStr">
        <is>
          <t>2,241</t>
        </is>
      </c>
      <c r="F11" t="inlineStr">
        <is>
          <t>1,219</t>
        </is>
      </c>
      <c r="G11" t="inlineStr">
        <is>
          <t>1,361</t>
        </is>
      </c>
      <c r="H11" t="inlineStr">
        <is>
          <t>1,705</t>
        </is>
      </c>
    </row>
    <row r="12">
      <c r="A12" s="1" t="n">
        <v>10</v>
      </c>
      <c r="B12" t="inlineStr">
        <is>
          <t>5.</t>
        </is>
      </c>
      <c r="C12" t="inlineStr">
        <is>
          <t>Operating Income</t>
        </is>
      </c>
      <c r="D12" t="inlineStr">
        <is>
          <t>742,505</t>
        </is>
      </c>
      <c r="E12" t="inlineStr">
        <is>
          <t>742,505</t>
        </is>
      </c>
      <c r="F12" t="inlineStr">
        <is>
          <t>345,351</t>
        </is>
      </c>
      <c r="G12" t="inlineStr">
        <is>
          <t>620,390</t>
        </is>
      </c>
      <c r="H12" t="inlineStr">
        <is>
          <t>587,220</t>
        </is>
      </c>
    </row>
    <row r="13">
      <c r="A13" s="1" t="n">
        <v>11</v>
      </c>
      <c r="B13" t="inlineStr">
        <is>
          <t>6.</t>
        </is>
      </c>
      <c r="C13" t="inlineStr">
        <is>
          <t>Net Non Operating Interest Income Expense</t>
        </is>
      </c>
      <c r="D13" t="inlineStr">
        <is>
          <t>197</t>
        </is>
      </c>
      <c r="E13" t="inlineStr">
        <is>
          <t>197</t>
        </is>
      </c>
      <c r="F13" t="inlineStr">
        <is>
          <t>1,343</t>
        </is>
      </c>
      <c r="G13" t="inlineStr">
        <is>
          <t>5,125</t>
        </is>
      </c>
      <c r="H13" t="inlineStr">
        <is>
          <t>4,382</t>
        </is>
      </c>
    </row>
    <row r="14">
      <c r="A14" s="1" t="n">
        <v>12</v>
      </c>
      <c r="B14" t="inlineStr">
        <is>
          <t>6.1.</t>
        </is>
      </c>
      <c r="C14">
        <f>&gt;Interest Income Non Operating</f>
        <v/>
      </c>
      <c r="D14" t="inlineStr">
        <is>
          <t>197</t>
        </is>
      </c>
      <c r="E14" t="inlineStr">
        <is>
          <t>197</t>
        </is>
      </c>
      <c r="F14" t="inlineStr">
        <is>
          <t>1,343</t>
        </is>
      </c>
      <c r="G14" t="inlineStr">
        <is>
          <t>5,125</t>
        </is>
      </c>
      <c r="H14" t="inlineStr">
        <is>
          <t>4,382</t>
        </is>
      </c>
    </row>
    <row r="15">
      <c r="A15" s="1" t="n">
        <v>13</v>
      </c>
      <c r="B15" t="inlineStr">
        <is>
          <t>6.2.</t>
        </is>
      </c>
      <c r="C15" t="inlineStr">
        <is>
          <t xml:space="preserve">  Total Other Finance Cost</t>
        </is>
      </c>
      <c r="D15" t="inlineStr">
        <is>
          <t>-</t>
        </is>
      </c>
      <c r="E15" t="inlineStr">
        <is>
          <t>-</t>
        </is>
      </c>
      <c r="F15" t="inlineStr">
        <is>
          <t>-</t>
        </is>
      </c>
      <c r="G15" t="inlineStr">
        <is>
          <t>-5,125</t>
        </is>
      </c>
      <c r="H15" t="inlineStr">
        <is>
          <t>-4,382</t>
        </is>
      </c>
    </row>
    <row r="16">
      <c r="A16" s="1" t="n">
        <v>14</v>
      </c>
      <c r="B16" t="inlineStr">
        <is>
          <t>7.</t>
        </is>
      </c>
      <c r="C16" t="inlineStr">
        <is>
          <t>Other Income Expense</t>
        </is>
      </c>
      <c r="D16" t="inlineStr">
        <is>
          <t>61,078</t>
        </is>
      </c>
      <c r="E16" t="inlineStr">
        <is>
          <t>61,078</t>
        </is>
      </c>
      <c r="F16" t="inlineStr">
        <is>
          <t>75,188</t>
        </is>
      </c>
      <c r="G16" t="inlineStr">
        <is>
          <t>-</t>
        </is>
      </c>
      <c r="H16" t="inlineStr">
        <is>
          <t>-</t>
        </is>
      </c>
    </row>
    <row r="17">
      <c r="A17" s="1" t="n">
        <v>15</v>
      </c>
      <c r="B17" t="inlineStr">
        <is>
          <t>7.1.</t>
        </is>
      </c>
      <c r="C17">
        <f>&gt;Gain on Sale of Security</f>
        <v/>
      </c>
      <c r="D17" t="inlineStr">
        <is>
          <t>61,078</t>
        </is>
      </c>
      <c r="E17" t="inlineStr">
        <is>
          <t>61,078</t>
        </is>
      </c>
      <c r="F17" t="inlineStr">
        <is>
          <t>75,188</t>
        </is>
      </c>
      <c r="G17" t="inlineStr">
        <is>
          <t>-</t>
        </is>
      </c>
      <c r="H17" t="inlineStr">
        <is>
          <t>-</t>
        </is>
      </c>
    </row>
    <row r="18">
      <c r="A18" s="1" t="n">
        <v>16</v>
      </c>
      <c r="B18" t="inlineStr">
        <is>
          <t>7.2.</t>
        </is>
      </c>
      <c r="C18" t="inlineStr">
        <is>
          <t xml:space="preserve">  Other Non Operating Income Expenses</t>
        </is>
      </c>
      <c r="D18" t="inlineStr">
        <is>
          <t>-</t>
        </is>
      </c>
      <c r="E18" t="inlineStr">
        <is>
          <t>-</t>
        </is>
      </c>
      <c r="F18" t="inlineStr">
        <is>
          <t>75,188</t>
        </is>
      </c>
      <c r="G18" t="inlineStr">
        <is>
          <t>-</t>
        </is>
      </c>
      <c r="H18" t="inlineStr">
        <is>
          <t>-</t>
        </is>
      </c>
    </row>
    <row r="19">
      <c r="A19" s="1" t="n">
        <v>17</v>
      </c>
      <c r="B19" t="inlineStr">
        <is>
          <t>8.</t>
        </is>
      </c>
      <c r="C19" t="inlineStr">
        <is>
          <t>Pretax Income</t>
        </is>
      </c>
      <c r="D19" t="inlineStr">
        <is>
          <t>803,780</t>
        </is>
      </c>
      <c r="E19" t="inlineStr">
        <is>
          <t>803,780</t>
        </is>
      </c>
      <c r="F19" t="inlineStr">
        <is>
          <t>421,882</t>
        </is>
      </c>
      <c r="G19" t="inlineStr">
        <is>
          <t>625,515</t>
        </is>
      </c>
      <c r="H19" t="inlineStr">
        <is>
          <t>591,602</t>
        </is>
      </c>
    </row>
    <row r="20">
      <c r="A20" s="1" t="n">
        <v>18</v>
      </c>
      <c r="B20" t="inlineStr">
        <is>
          <t>9.</t>
        </is>
      </c>
      <c r="C20" t="inlineStr">
        <is>
          <t>Tax Provision</t>
        </is>
      </c>
      <c r="D20" t="inlineStr">
        <is>
          <t>205,154</t>
        </is>
      </c>
      <c r="E20" t="inlineStr">
        <is>
          <t>205,154</t>
        </is>
      </c>
      <c r="F20" t="inlineStr">
        <is>
          <t>115,606</t>
        </is>
      </c>
      <c r="G20" t="inlineStr">
        <is>
          <t>171,082</t>
        </is>
      </c>
      <c r="H20" t="inlineStr">
        <is>
          <t>157,314</t>
        </is>
      </c>
    </row>
    <row r="21">
      <c r="A21" s="1" t="n">
        <v>19</v>
      </c>
      <c r="B21" t="inlineStr">
        <is>
          <t>10.</t>
        </is>
      </c>
      <c r="C21" t="inlineStr">
        <is>
          <t>Net Income Common Stockholders</t>
        </is>
      </c>
      <c r="D21" t="inlineStr">
        <is>
          <t>598,626</t>
        </is>
      </c>
      <c r="E21" t="inlineStr">
        <is>
          <t>598,626</t>
        </is>
      </c>
      <c r="F21" t="inlineStr">
        <is>
          <t>306,276</t>
        </is>
      </c>
      <c r="G21" t="inlineStr">
        <is>
          <t>454,433</t>
        </is>
      </c>
      <c r="H21" t="inlineStr">
        <is>
          <t>434,288</t>
        </is>
      </c>
    </row>
    <row r="22">
      <c r="A22" s="1" t="n">
        <v>20</v>
      </c>
      <c r="B22" t="inlineStr">
        <is>
          <t>10.1.</t>
        </is>
      </c>
      <c r="C22" t="inlineStr">
        <is>
          <t xml:space="preserve">  Net Income</t>
        </is>
      </c>
      <c r="D22" t="inlineStr">
        <is>
          <t>598,626</t>
        </is>
      </c>
      <c r="E22" t="inlineStr">
        <is>
          <t>598,626</t>
        </is>
      </c>
      <c r="F22" t="inlineStr">
        <is>
          <t>306,276</t>
        </is>
      </c>
      <c r="G22" t="inlineStr">
        <is>
          <t>454,433</t>
        </is>
      </c>
      <c r="H22" t="inlineStr">
        <is>
          <t>434,288</t>
        </is>
      </c>
    </row>
    <row r="23">
      <c r="A23" s="1" t="n">
        <v>21</v>
      </c>
      <c r="B23" t="inlineStr">
        <is>
          <t>10.1.1.</t>
        </is>
      </c>
      <c r="C23" t="inlineStr">
        <is>
          <t xml:space="preserve">    Net Income Including Non-Controlling Interests</t>
        </is>
      </c>
      <c r="D23" t="inlineStr">
        <is>
          <t>598,626</t>
        </is>
      </c>
      <c r="E23" t="inlineStr">
        <is>
          <t>598,626</t>
        </is>
      </c>
      <c r="F23" t="inlineStr">
        <is>
          <t>306,276</t>
        </is>
      </c>
      <c r="G23" t="inlineStr">
        <is>
          <t>454,433</t>
        </is>
      </c>
      <c r="H23" t="inlineStr">
        <is>
          <t>434,288</t>
        </is>
      </c>
    </row>
    <row r="24">
      <c r="A24" s="1" t="n">
        <v>22</v>
      </c>
      <c r="B24" t="inlineStr">
        <is>
          <t>10.1.1.1.</t>
        </is>
      </c>
      <c r="C24" t="inlineStr">
        <is>
          <t xml:space="preserve">      Net Income Continuous Operations</t>
        </is>
      </c>
      <c r="D24" t="inlineStr">
        <is>
          <t>598,626</t>
        </is>
      </c>
      <c r="E24" t="inlineStr">
        <is>
          <t>598,626</t>
        </is>
      </c>
      <c r="F24" t="inlineStr">
        <is>
          <t>306,276</t>
        </is>
      </c>
      <c r="G24" t="inlineStr">
        <is>
          <t>454,433</t>
        </is>
      </c>
      <c r="H24" t="inlineStr">
        <is>
          <t>434,288</t>
        </is>
      </c>
    </row>
    <row r="25">
      <c r="A25" s="1" t="n">
        <v>23</v>
      </c>
      <c r="B25" t="inlineStr">
        <is>
          <t>11.</t>
        </is>
      </c>
      <c r="C25" t="inlineStr">
        <is>
          <t>Diluted NI Available to Com Stockholders</t>
        </is>
      </c>
      <c r="D25" t="inlineStr">
        <is>
          <t>598,626</t>
        </is>
      </c>
      <c r="E25" t="inlineStr">
        <is>
          <t>598,626</t>
        </is>
      </c>
      <c r="F25" t="inlineStr">
        <is>
          <t>306,276</t>
        </is>
      </c>
      <c r="G25" t="inlineStr">
        <is>
          <t>454,433</t>
        </is>
      </c>
      <c r="H25" t="inlineStr">
        <is>
          <t>434,288</t>
        </is>
      </c>
    </row>
    <row r="26">
      <c r="A26" s="1" t="n">
        <v>24</v>
      </c>
      <c r="B26" t="inlineStr">
        <is>
          <t>12.</t>
        </is>
      </c>
      <c r="C26" t="inlineStr">
        <is>
          <t>Basic EPS</t>
        </is>
      </c>
      <c r="D26" t="inlineStr">
        <is>
          <t>-</t>
        </is>
      </c>
      <c r="E26" t="inlineStr">
        <is>
          <t>5.42</t>
        </is>
      </c>
      <c r="F26" t="inlineStr">
        <is>
          <t>2.72</t>
        </is>
      </c>
      <c r="G26" t="inlineStr">
        <is>
          <t>3.93</t>
        </is>
      </c>
      <c r="H26" t="inlineStr">
        <is>
          <t>3.60</t>
        </is>
      </c>
    </row>
    <row r="27">
      <c r="A27" s="1" t="n">
        <v>25</v>
      </c>
      <c r="B27" t="inlineStr">
        <is>
          <t>13.</t>
        </is>
      </c>
      <c r="C27" t="inlineStr">
        <is>
          <t>Diluted EPS</t>
        </is>
      </c>
      <c r="D27" t="inlineStr">
        <is>
          <t>-</t>
        </is>
      </c>
      <c r="E27" t="inlineStr">
        <is>
          <t>5.36</t>
        </is>
      </c>
      <c r="F27" t="inlineStr">
        <is>
          <t>2.70</t>
        </is>
      </c>
      <c r="G27" t="inlineStr">
        <is>
          <t>3.90</t>
        </is>
      </c>
      <c r="H27" t="inlineStr">
        <is>
          <t>3.57</t>
        </is>
      </c>
    </row>
    <row r="28">
      <c r="A28" s="1" t="n">
        <v>26</v>
      </c>
      <c r="B28" t="inlineStr">
        <is>
          <t>14.</t>
        </is>
      </c>
      <c r="C28" t="inlineStr">
        <is>
          <t>Basic Average Shares</t>
        </is>
      </c>
      <c r="D28" t="inlineStr">
        <is>
          <t>-</t>
        </is>
      </c>
      <c r="E28" t="inlineStr">
        <is>
          <t>110,482</t>
        </is>
      </c>
      <c r="F28" t="inlineStr">
        <is>
          <t>112,729</t>
        </is>
      </c>
      <c r="G28" t="inlineStr">
        <is>
          <t>115,656</t>
        </is>
      </c>
      <c r="H28" t="inlineStr">
        <is>
          <t>120,513</t>
        </is>
      </c>
    </row>
    <row r="29">
      <c r="A29" s="1" t="n">
        <v>27</v>
      </c>
      <c r="B29" t="inlineStr">
        <is>
          <t>15.</t>
        </is>
      </c>
      <c r="C29" t="inlineStr">
        <is>
          <t>Diluted Average Shares</t>
        </is>
      </c>
      <c r="D29" t="inlineStr">
        <is>
          <t>-</t>
        </is>
      </c>
      <c r="E29" t="inlineStr">
        <is>
          <t>111,718</t>
        </is>
      </c>
      <c r="F29" t="inlineStr">
        <is>
          <t>113,318</t>
        </is>
      </c>
      <c r="G29" t="inlineStr">
        <is>
          <t>116,411</t>
        </is>
      </c>
      <c r="H29" t="inlineStr">
        <is>
          <t>121,602</t>
        </is>
      </c>
    </row>
    <row r="30">
      <c r="A30" s="1" t="n">
        <v>28</v>
      </c>
      <c r="B30" t="inlineStr">
        <is>
          <t>16.</t>
        </is>
      </c>
      <c r="C30" t="inlineStr">
        <is>
          <t>Total Expenses</t>
        </is>
      </c>
      <c r="D30" t="inlineStr">
        <is>
          <t>5,718,939</t>
        </is>
      </c>
      <c r="E30" t="inlineStr">
        <is>
          <t>5,718,939</t>
        </is>
      </c>
      <c r="F30" t="inlineStr">
        <is>
          <t>4,763,649</t>
        </is>
      </c>
      <c r="G30" t="inlineStr">
        <is>
          <t>5,454,042</t>
        </is>
      </c>
      <c r="H30" t="inlineStr">
        <is>
          <t>5,213,051</t>
        </is>
      </c>
    </row>
    <row r="31">
      <c r="A31" s="1" t="n">
        <v>29</v>
      </c>
      <c r="B31" t="inlineStr">
        <is>
          <t>17.</t>
        </is>
      </c>
      <c r="C31" t="inlineStr">
        <is>
          <t>Net Income from Continuing &amp; Discontinued Operation</t>
        </is>
      </c>
      <c r="D31" t="inlineStr">
        <is>
          <t>598,626</t>
        </is>
      </c>
      <c r="E31" t="inlineStr">
        <is>
          <t>598,626</t>
        </is>
      </c>
      <c r="F31" t="inlineStr">
        <is>
          <t>306,276</t>
        </is>
      </c>
      <c r="G31" t="inlineStr">
        <is>
          <t>454,433</t>
        </is>
      </c>
      <c r="H31" t="inlineStr">
        <is>
          <t>434,288</t>
        </is>
      </c>
    </row>
    <row r="32">
      <c r="A32" s="1" t="n">
        <v>30</v>
      </c>
      <c r="B32" t="inlineStr">
        <is>
          <t>18.</t>
        </is>
      </c>
      <c r="C32" t="inlineStr">
        <is>
          <t>Normalized Income</t>
        </is>
      </c>
      <c r="D32" t="inlineStr">
        <is>
          <t>553,123</t>
        </is>
      </c>
      <c r="E32" t="inlineStr">
        <is>
          <t>553,123</t>
        </is>
      </c>
      <c r="F32" t="inlineStr">
        <is>
          <t>251,690</t>
        </is>
      </c>
      <c r="G32" t="inlineStr">
        <is>
          <t>454,433</t>
        </is>
      </c>
      <c r="H32" t="inlineStr">
        <is>
          <t>434,288</t>
        </is>
      </c>
    </row>
    <row r="33">
      <c r="A33" s="1" t="n">
        <v>31</v>
      </c>
      <c r="B33" t="inlineStr">
        <is>
          <t>19.</t>
        </is>
      </c>
      <c r="C33" t="inlineStr">
        <is>
          <t>Interest Income</t>
        </is>
      </c>
      <c r="D33" t="inlineStr">
        <is>
          <t>197</t>
        </is>
      </c>
      <c r="E33" t="inlineStr">
        <is>
          <t>197</t>
        </is>
      </c>
      <c r="F33" t="inlineStr">
        <is>
          <t>1,343</t>
        </is>
      </c>
      <c r="G33" t="inlineStr">
        <is>
          <t>5,125</t>
        </is>
      </c>
      <c r="H33" t="inlineStr">
        <is>
          <t>4,382</t>
        </is>
      </c>
    </row>
    <row r="34">
      <c r="A34" s="1" t="n">
        <v>32</v>
      </c>
      <c r="B34" t="inlineStr">
        <is>
          <t>20.</t>
        </is>
      </c>
      <c r="C34" t="inlineStr">
        <is>
          <t>Net Interest Income</t>
        </is>
      </c>
      <c r="D34" t="inlineStr">
        <is>
          <t>197</t>
        </is>
      </c>
      <c r="E34" t="inlineStr">
        <is>
          <t>197</t>
        </is>
      </c>
      <c r="F34" t="inlineStr">
        <is>
          <t>1,343</t>
        </is>
      </c>
      <c r="G34" t="inlineStr">
        <is>
          <t>5,125</t>
        </is>
      </c>
      <c r="H34" t="inlineStr">
        <is>
          <t>4,382</t>
        </is>
      </c>
    </row>
    <row r="35">
      <c r="A35" s="1" t="n">
        <v>33</v>
      </c>
      <c r="B35" t="inlineStr">
        <is>
          <t>21.</t>
        </is>
      </c>
      <c r="C35" t="inlineStr">
        <is>
          <t>EBIT</t>
        </is>
      </c>
      <c r="D35" t="inlineStr">
        <is>
          <t>742,505</t>
        </is>
      </c>
      <c r="E35" t="inlineStr">
        <is>
          <t>742,505</t>
        </is>
      </c>
      <c r="F35" t="inlineStr">
        <is>
          <t>345,351</t>
        </is>
      </c>
      <c r="G35" t="inlineStr">
        <is>
          <t>620,390</t>
        </is>
      </c>
      <c r="H35" t="inlineStr">
        <is>
          <t>587,220</t>
        </is>
      </c>
    </row>
    <row r="36">
      <c r="A36" s="1" t="n">
        <v>34</v>
      </c>
      <c r="B36" t="inlineStr">
        <is>
          <t>22.</t>
        </is>
      </c>
      <c r="C36" t="inlineStr">
        <is>
          <t>EBITDA</t>
        </is>
      </c>
      <c r="D36" t="inlineStr">
        <is>
          <t>796,956</t>
        </is>
      </c>
      <c r="E36" t="inlineStr">
        <is>
          <t>-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</row>
    <row r="37">
      <c r="A37" s="1" t="n">
        <v>35</v>
      </c>
      <c r="B37" t="inlineStr">
        <is>
          <t>23.</t>
        </is>
      </c>
      <c r="C37" t="inlineStr">
        <is>
          <t>Reconciled Cost of Revenue</t>
        </is>
      </c>
      <c r="D37" t="inlineStr">
        <is>
          <t>3,713,206</t>
        </is>
      </c>
      <c r="E37" t="inlineStr">
        <is>
          <t>3,713,206</t>
        </is>
      </c>
      <c r="F37" t="inlineStr">
        <is>
          <t>3,034,108</t>
        </is>
      </c>
      <c r="G37" t="inlineStr">
        <is>
          <t>3,479,649</t>
        </is>
      </c>
      <c r="H37" t="inlineStr">
        <is>
          <t>3,326,013</t>
        </is>
      </c>
    </row>
    <row r="38">
      <c r="A38" s="1" t="n">
        <v>36</v>
      </c>
      <c r="B38" t="inlineStr">
        <is>
          <t>24.</t>
        </is>
      </c>
      <c r="C38" t="inlineStr">
        <is>
          <t>Reconciled Depreciation</t>
        </is>
      </c>
      <c r="D38" t="inlineStr">
        <is>
          <t>54,451</t>
        </is>
      </c>
      <c r="E38" t="inlineStr">
        <is>
          <t>54,451</t>
        </is>
      </c>
      <c r="F38" t="inlineStr">
        <is>
          <t>63,500</t>
        </is>
      </c>
      <c r="G38" t="inlineStr">
        <is>
          <t>65,625</t>
        </is>
      </c>
      <c r="H38" t="inlineStr">
        <is>
          <t>65,949</t>
        </is>
      </c>
    </row>
    <row r="39">
      <c r="A39" s="1" t="n">
        <v>37</v>
      </c>
      <c r="B39" t="inlineStr">
        <is>
          <t>25.</t>
        </is>
      </c>
      <c r="C39" t="inlineStr">
        <is>
          <t>Net Income from Continuing Operation Net Minority Interest</t>
        </is>
      </c>
      <c r="D39" t="inlineStr">
        <is>
          <t>598,626</t>
        </is>
      </c>
      <c r="E39" t="inlineStr">
        <is>
          <t>598,626</t>
        </is>
      </c>
      <c r="F39" t="inlineStr">
        <is>
          <t>306,276</t>
        </is>
      </c>
      <c r="G39" t="inlineStr">
        <is>
          <t>454,433</t>
        </is>
      </c>
      <c r="H39" t="inlineStr">
        <is>
          <t>434,288</t>
        </is>
      </c>
    </row>
    <row r="40">
      <c r="A40" s="1" t="n">
        <v>38</v>
      </c>
      <c r="B40" t="inlineStr">
        <is>
          <t>26.</t>
        </is>
      </c>
      <c r="C40" t="inlineStr">
        <is>
          <t>Total Unusual Items Excluding Goodwill</t>
        </is>
      </c>
      <c r="D40" t="inlineStr">
        <is>
          <t>61,078</t>
        </is>
      </c>
      <c r="E40" t="inlineStr">
        <is>
          <t>61,078</t>
        </is>
      </c>
      <c r="F40" t="inlineStr">
        <is>
          <t>75,188</t>
        </is>
      </c>
      <c r="G40" t="inlineStr">
        <is>
          <t>-</t>
        </is>
      </c>
      <c r="H40" t="inlineStr">
        <is>
          <t>-</t>
        </is>
      </c>
    </row>
    <row r="41">
      <c r="A41" s="1" t="n">
        <v>39</v>
      </c>
      <c r="B41" t="inlineStr">
        <is>
          <t>27.</t>
        </is>
      </c>
      <c r="C41" t="inlineStr">
        <is>
          <t>Total Unusual Items</t>
        </is>
      </c>
      <c r="D41" t="inlineStr">
        <is>
          <t>61,078</t>
        </is>
      </c>
      <c r="E41" t="inlineStr">
        <is>
          <t>61,078</t>
        </is>
      </c>
      <c r="F41" t="inlineStr">
        <is>
          <t>75,188</t>
        </is>
      </c>
      <c r="G41" t="inlineStr">
        <is>
          <t>-</t>
        </is>
      </c>
      <c r="H41" t="inlineStr">
        <is>
          <t>-</t>
        </is>
      </c>
    </row>
    <row r="42">
      <c r="A42" s="1" t="n">
        <v>40</v>
      </c>
      <c r="B42" t="inlineStr">
        <is>
          <t>28.</t>
        </is>
      </c>
      <c r="C42" t="inlineStr">
        <is>
          <t>Normalized EBITDA</t>
        </is>
      </c>
      <c r="D42" t="inlineStr">
        <is>
          <t>735,878</t>
        </is>
      </c>
      <c r="E42" t="inlineStr">
        <is>
          <t>735,878</t>
        </is>
      </c>
      <c r="F42" t="inlineStr">
        <is>
          <t>333,663</t>
        </is>
      </c>
      <c r="G42" t="inlineStr">
        <is>
          <t>686,015</t>
        </is>
      </c>
      <c r="H42" t="inlineStr">
        <is>
          <t>653,169</t>
        </is>
      </c>
    </row>
    <row r="43">
      <c r="A43" s="1" t="n">
        <v>41</v>
      </c>
      <c r="B43" t="inlineStr">
        <is>
          <t>29.</t>
        </is>
      </c>
      <c r="C43" t="inlineStr">
        <is>
          <t>Tax Rate for Calcs</t>
        </is>
      </c>
      <c r="D43" t="inlineStr">
        <is>
          <t>0</t>
        </is>
      </c>
      <c r="E43" t="inlineStr">
        <is>
          <t>0</t>
        </is>
      </c>
      <c r="F43" t="inlineStr">
        <is>
          <t>0</t>
        </is>
      </c>
      <c r="G43" t="inlineStr">
        <is>
          <t>0</t>
        </is>
      </c>
      <c r="H43" t="inlineStr">
        <is>
          <t>0</t>
        </is>
      </c>
    </row>
    <row r="44">
      <c r="A44" s="1" t="n">
        <v>42</v>
      </c>
      <c r="B44" t="inlineStr">
        <is>
          <t>30.</t>
        </is>
      </c>
      <c r="C44" t="inlineStr">
        <is>
          <t>Tax Effect of Unusual Items</t>
        </is>
      </c>
      <c r="D44" t="inlineStr">
        <is>
          <t>15,575</t>
        </is>
      </c>
      <c r="E44" t="inlineStr">
        <is>
          <t>15,575</t>
        </is>
      </c>
      <c r="F44" t="inlineStr">
        <is>
          <t>20,602</t>
        </is>
      </c>
      <c r="G44" t="inlineStr">
        <is>
          <t>0</t>
        </is>
      </c>
      <c r="H44" t="inlineStr">
        <is>
          <t>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12/30/2021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2,952,359</t>
        </is>
      </c>
      <c r="E2" t="inlineStr">
        <is>
          <t>2,557,424</t>
        </is>
      </c>
      <c r="F2" t="inlineStr">
        <is>
          <t>2,311,408</t>
        </is>
      </c>
      <c r="G2" t="inlineStr">
        <is>
          <t>1,903,097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2,268,547</t>
        </is>
      </c>
      <c r="E3" t="inlineStr">
        <is>
          <t>1,842,738</t>
        </is>
      </c>
      <c r="F3" t="inlineStr">
        <is>
          <t>1,628,849</t>
        </is>
      </c>
      <c r="G3" t="inlineStr">
        <is>
          <t>1,473,610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619,001</t>
        </is>
      </c>
      <c r="E4" t="inlineStr">
        <is>
          <t>574,426</t>
        </is>
      </c>
      <c r="F4" t="inlineStr">
        <is>
          <t>270,478</t>
        </is>
      </c>
      <c r="G4" t="inlineStr">
        <is>
          <t>276,579</t>
        </is>
      </c>
    </row>
    <row r="5">
      <c r="A5" s="1" t="n">
        <v>3</v>
      </c>
      <c r="B5" t="inlineStr">
        <is>
          <t>1.1.1.1.</t>
        </is>
      </c>
      <c r="C5">
        <f>&gt;=&gt;  Cash And Cash Equivalents</f>
        <v/>
      </c>
      <c r="D5" t="inlineStr">
        <is>
          <t>619,001</t>
        </is>
      </c>
      <c r="E5" t="inlineStr">
        <is>
          <t>574,426</t>
        </is>
      </c>
      <c r="F5" t="inlineStr">
        <is>
          <t>270,478</t>
        </is>
      </c>
      <c r="G5" t="inlineStr">
        <is>
          <t>276,579</t>
        </is>
      </c>
    </row>
    <row r="6">
      <c r="A6" s="1" t="n">
        <v>4</v>
      </c>
      <c r="B6" t="inlineStr">
        <is>
          <t>1.1.2.</t>
        </is>
      </c>
      <c r="C6">
        <f>&gt;=&gt;Receivables</f>
        <v/>
      </c>
      <c r="D6" t="inlineStr">
        <is>
          <t>984,691</t>
        </is>
      </c>
      <c r="E6" t="inlineStr">
        <is>
          <t>714,163</t>
        </is>
      </c>
      <c r="F6" t="inlineStr">
        <is>
          <t>832,797</t>
        </is>
      </c>
      <c r="G6" t="inlineStr">
        <is>
          <t>794,446</t>
        </is>
      </c>
    </row>
    <row r="7">
      <c r="A7" s="1" t="n">
        <v>5</v>
      </c>
      <c r="B7" t="inlineStr">
        <is>
          <t>1.1.2.1.</t>
        </is>
      </c>
      <c r="C7">
        <f>&gt;=&gt;  Accounts receivable</f>
        <v/>
      </c>
      <c r="D7" t="inlineStr">
        <is>
          <t>984,691</t>
        </is>
      </c>
      <c r="E7" t="inlineStr">
        <is>
          <t>714,163</t>
        </is>
      </c>
      <c r="F7" t="inlineStr">
        <is>
          <t>832,797</t>
        </is>
      </c>
      <c r="G7" t="inlineStr">
        <is>
          <t>794,446</t>
        </is>
      </c>
    </row>
    <row r="8">
      <c r="A8" s="1" t="n">
        <v>6</v>
      </c>
      <c r="B8" t="inlineStr">
        <is>
          <t>1.1.2.1.1.</t>
        </is>
      </c>
      <c r="C8">
        <f>&gt;=&gt;  =&gt;Gross Accounts Receivable</f>
        <v/>
      </c>
      <c r="D8" t="inlineStr">
        <is>
          <t>1,006,221</t>
        </is>
      </c>
      <c r="E8" t="inlineStr">
        <is>
          <t>-</t>
        </is>
      </c>
      <c r="F8" t="inlineStr">
        <is>
          <t>861,553</t>
        </is>
      </c>
      <c r="G8" t="inlineStr">
        <is>
          <t>822,124</t>
        </is>
      </c>
    </row>
    <row r="9">
      <c r="A9" s="1" t="n">
        <v>7</v>
      </c>
      <c r="B9" t="inlineStr">
        <is>
          <t>1.1.2.1.2.</t>
        </is>
      </c>
      <c r="C9">
        <f>&gt;=&gt;    Allowance For Doubtful Accounts Receivable</f>
        <v/>
      </c>
      <c r="D9" t="inlineStr">
        <is>
          <t>-21,530</t>
        </is>
      </c>
      <c r="E9" t="inlineStr">
        <is>
          <t>-</t>
        </is>
      </c>
      <c r="F9" t="inlineStr">
        <is>
          <t>-28,756</t>
        </is>
      </c>
      <c r="G9" t="inlineStr">
        <is>
          <t>-27,678</t>
        </is>
      </c>
    </row>
    <row r="10">
      <c r="A10" s="1" t="n">
        <v>8</v>
      </c>
      <c r="B10" t="inlineStr">
        <is>
          <t>1.1.3.</t>
        </is>
      </c>
      <c r="C10">
        <f>&gt;=&gt;Prepaid Assets</f>
        <v/>
      </c>
      <c r="D10" t="inlineStr">
        <is>
          <t>69,526</t>
        </is>
      </c>
      <c r="E10" t="inlineStr">
        <is>
          <t>97,674</t>
        </is>
      </c>
      <c r="F10" t="inlineStr">
        <is>
          <t>84,364</t>
        </is>
      </c>
      <c r="G10" t="inlineStr">
        <is>
          <t>311,708</t>
        </is>
      </c>
    </row>
    <row r="11">
      <c r="A11" s="1" t="n">
        <v>9</v>
      </c>
      <c r="B11" t="inlineStr">
        <is>
          <t>1.1.4.</t>
        </is>
      </c>
      <c r="C11">
        <f>&gt;=&gt;Current Deferred Assets</f>
        <v/>
      </c>
      <c r="D11" t="inlineStr">
        <is>
          <t>539,683</t>
        </is>
      </c>
      <c r="E11" t="inlineStr">
        <is>
          <t>406,634</t>
        </is>
      </c>
      <c r="F11" t="inlineStr">
        <is>
          <t>398,442</t>
        </is>
      </c>
      <c r="G11" t="inlineStr">
        <is>
          <t>-</t>
        </is>
      </c>
    </row>
    <row r="12">
      <c r="A12" s="1" t="n">
        <v>10</v>
      </c>
      <c r="B12" t="inlineStr">
        <is>
          <t>1.1.5.</t>
        </is>
      </c>
      <c r="C12">
        <f>&gt;  Other Current Assets</f>
        <v/>
      </c>
      <c r="D12" t="inlineStr">
        <is>
          <t>55,646</t>
        </is>
      </c>
      <c r="E12" t="inlineStr">
        <is>
          <t>49,841</t>
        </is>
      </c>
      <c r="F12" t="inlineStr">
        <is>
          <t>42,768</t>
        </is>
      </c>
      <c r="G12" t="inlineStr">
        <is>
          <t>90,877</t>
        </is>
      </c>
    </row>
    <row r="13">
      <c r="A13" s="1" t="n">
        <v>11</v>
      </c>
      <c r="B13" t="inlineStr">
        <is>
          <t>1.2.</t>
        </is>
      </c>
      <c r="C13" t="inlineStr">
        <is>
          <t xml:space="preserve">  Total non-current assets</t>
        </is>
      </c>
      <c r="D13" t="inlineStr">
        <is>
          <t>683,812</t>
        </is>
      </c>
      <c r="E13" t="inlineStr">
        <is>
          <t>714,686</t>
        </is>
      </c>
      <c r="F13" t="inlineStr">
        <is>
          <t>682,559</t>
        </is>
      </c>
      <c r="G13" t="inlineStr">
        <is>
          <t>429,487</t>
        </is>
      </c>
    </row>
    <row r="14">
      <c r="A14" s="1" t="n">
        <v>12</v>
      </c>
      <c r="B14" t="inlineStr">
        <is>
          <t>1.2.1.</t>
        </is>
      </c>
      <c r="C14" t="inlineStr">
        <is>
          <t xml:space="preserve">  =&gt;Net PPE</t>
        </is>
      </c>
      <c r="D14" t="inlineStr">
        <is>
          <t>322,196</t>
        </is>
      </c>
      <c r="E14" t="inlineStr">
        <is>
          <t>372,505</t>
        </is>
      </c>
      <c r="F14" t="inlineStr">
        <is>
          <t>369,414</t>
        </is>
      </c>
      <c r="G14" t="inlineStr">
        <is>
          <t>125,176</t>
        </is>
      </c>
    </row>
    <row r="15">
      <c r="A15" s="1" t="n">
        <v>13</v>
      </c>
      <c r="B15" t="inlineStr">
        <is>
          <t>1.2.1.1.</t>
        </is>
      </c>
      <c r="C15" t="inlineStr">
        <is>
          <t xml:space="preserve">  =&gt;=&gt;Gross PPE</t>
        </is>
      </c>
      <c r="D15" t="inlineStr">
        <is>
          <t>890,511</t>
        </is>
      </c>
      <c r="E15" t="inlineStr">
        <is>
          <t>928,372</t>
        </is>
      </c>
      <c r="F15" t="inlineStr">
        <is>
          <t>936,037</t>
        </is>
      </c>
      <c r="G15" t="inlineStr">
        <is>
          <t>834,232</t>
        </is>
      </c>
    </row>
    <row r="16">
      <c r="A16" s="1" t="n">
        <v>14</v>
      </c>
      <c r="B16" t="inlineStr">
        <is>
          <t>1.2.1.1.1.</t>
        </is>
      </c>
      <c r="C16" t="inlineStr">
        <is>
          <t xml:space="preserve">  =&gt;=&gt;=&gt;Properties</t>
        </is>
      </c>
      <c r="D16" t="inlineStr">
        <is>
          <t>0</t>
        </is>
      </c>
      <c r="E16" t="inlineStr">
        <is>
          <t>0</t>
        </is>
      </c>
      <c r="F16" t="inlineStr">
        <is>
          <t>0</t>
        </is>
      </c>
      <c r="G16" t="inlineStr">
        <is>
          <t>0</t>
        </is>
      </c>
    </row>
    <row r="17">
      <c r="A17" s="1" t="n">
        <v>15</v>
      </c>
      <c r="B17" t="inlineStr">
        <is>
          <t>1.2.1.1.2.</t>
        </is>
      </c>
      <c r="C17" t="inlineStr">
        <is>
          <t xml:space="preserve">  =&gt;=&gt;=&gt;Machinery Furniture Equipment</t>
        </is>
      </c>
      <c r="D17" t="inlineStr">
        <is>
          <t>496,565</t>
        </is>
      </c>
      <c r="E17" t="inlineStr">
        <is>
          <t>500,877</t>
        </is>
      </c>
      <c r="F17" t="inlineStr">
        <is>
          <t>544,364</t>
        </is>
      </c>
      <c r="G17" t="inlineStr">
        <is>
          <t>663,392</t>
        </is>
      </c>
    </row>
    <row r="18">
      <c r="A18" s="1" t="n">
        <v>16</v>
      </c>
      <c r="B18" t="inlineStr">
        <is>
          <t>1.2.1.1.3.</t>
        </is>
      </c>
      <c r="C18" t="inlineStr">
        <is>
          <t xml:space="preserve">  =&gt;=&gt;=&gt;Other Properties</t>
        </is>
      </c>
      <c r="D18" t="inlineStr">
        <is>
          <t>228,793</t>
        </is>
      </c>
      <c r="E18" t="inlineStr">
        <is>
          <t>262,688</t>
        </is>
      </c>
      <c r="F18" t="inlineStr">
        <is>
          <t>241,029</t>
        </is>
      </c>
      <c r="G18" t="inlineStr">
        <is>
          <t>10,319</t>
        </is>
      </c>
    </row>
    <row r="19">
      <c r="A19" s="1" t="n">
        <v>17</v>
      </c>
      <c r="B19" t="inlineStr">
        <is>
          <t>1.2.1.1.4.</t>
        </is>
      </c>
      <c r="C19" t="inlineStr">
        <is>
          <t xml:space="preserve">  =&gt;=&gt;  Leases</t>
        </is>
      </c>
      <c r="D19" t="inlineStr">
        <is>
          <t>165,153</t>
        </is>
      </c>
      <c r="E19" t="inlineStr">
        <is>
          <t>164,807</t>
        </is>
      </c>
      <c r="F19" t="inlineStr">
        <is>
          <t>150,644</t>
        </is>
      </c>
      <c r="G19" t="inlineStr">
        <is>
          <t>160,521</t>
        </is>
      </c>
    </row>
    <row r="20">
      <c r="A20" s="1" t="n">
        <v>18</v>
      </c>
      <c r="B20" t="inlineStr">
        <is>
          <t>1.2.1.2.</t>
        </is>
      </c>
      <c r="C20" t="inlineStr">
        <is>
          <t xml:space="preserve">  =&gt;  Accumulated Depreciation</t>
        </is>
      </c>
      <c r="D20" t="inlineStr">
        <is>
          <t>-568,315</t>
        </is>
      </c>
      <c r="E20" t="inlineStr">
        <is>
          <t>-555,867</t>
        </is>
      </c>
      <c r="F20" t="inlineStr">
        <is>
          <t>-566,623</t>
        </is>
      </c>
      <c r="G20" t="inlineStr">
        <is>
          <t>-709,056</t>
        </is>
      </c>
    </row>
    <row r="21">
      <c r="A21" s="1" t="n">
        <v>19</v>
      </c>
      <c r="B21" t="inlineStr">
        <is>
          <t>1.2.2.</t>
        </is>
      </c>
      <c r="C21" t="inlineStr">
        <is>
          <t xml:space="preserve">  =&gt;Goodwill And Other Intangible Assets</t>
        </is>
      </c>
      <c r="D21" t="inlineStr">
        <is>
          <t>226,189</t>
        </is>
      </c>
      <c r="E21" t="inlineStr">
        <is>
          <t>228,649</t>
        </is>
      </c>
      <c r="F21" t="inlineStr">
        <is>
          <t>212,116</t>
        </is>
      </c>
      <c r="G21" t="inlineStr">
        <is>
          <t>213,107</t>
        </is>
      </c>
    </row>
    <row r="22">
      <c r="A22" s="1" t="n">
        <v>20</v>
      </c>
      <c r="B22" t="inlineStr">
        <is>
          <t>1.2.2.1.</t>
        </is>
      </c>
      <c r="C22" t="inlineStr">
        <is>
          <t xml:space="preserve">  =&gt;=&gt;Goodwill</t>
        </is>
      </c>
      <c r="D22" t="inlineStr">
        <is>
          <t>222,855</t>
        </is>
      </c>
      <c r="E22" t="inlineStr">
        <is>
          <t>223,055</t>
        </is>
      </c>
      <c r="F22" t="inlineStr">
        <is>
          <t>210,364</t>
        </is>
      </c>
      <c r="G22" t="inlineStr">
        <is>
          <t>209,958</t>
        </is>
      </c>
    </row>
    <row r="23">
      <c r="A23" s="1" t="n">
        <v>21</v>
      </c>
      <c r="B23" t="inlineStr">
        <is>
          <t>1.2.2.2.</t>
        </is>
      </c>
      <c r="C23" t="inlineStr">
        <is>
          <t xml:space="preserve">  =&gt;  Other Intangible Assets</t>
        </is>
      </c>
      <c r="D23" t="inlineStr">
        <is>
          <t>3,334</t>
        </is>
      </c>
      <c r="E23" t="inlineStr">
        <is>
          <t>5,594</t>
        </is>
      </c>
      <c r="F23" t="inlineStr">
        <is>
          <t>1,752</t>
        </is>
      </c>
      <c r="G23" t="inlineStr">
        <is>
          <t>3,149</t>
        </is>
      </c>
    </row>
    <row r="24">
      <c r="A24" s="1" t="n">
        <v>22</v>
      </c>
      <c r="B24" t="inlineStr">
        <is>
          <t>1.2.3.</t>
        </is>
      </c>
      <c r="C24" t="inlineStr">
        <is>
          <t xml:space="preserve">    Non Current Deferred Assets</t>
        </is>
      </c>
      <c r="D24" t="inlineStr">
        <is>
          <t>135,427</t>
        </is>
      </c>
      <c r="E24" t="inlineStr">
        <is>
          <t>113,532</t>
        </is>
      </c>
      <c r="F24" t="inlineStr">
        <is>
          <t>101,029</t>
        </is>
      </c>
      <c r="G24" t="inlineStr">
        <is>
          <t>91,204</t>
        </is>
      </c>
    </row>
    <row r="25">
      <c r="A25" s="1" t="n">
        <v>23</v>
      </c>
      <c r="B25" t="inlineStr">
        <is>
          <t>1.2.3.1.</t>
        </is>
      </c>
      <c r="C25" t="inlineStr">
        <is>
          <t xml:space="preserve">      Non Current Deferred Taxes Assets</t>
        </is>
      </c>
      <c r="D25" t="inlineStr">
        <is>
          <t>135,427</t>
        </is>
      </c>
      <c r="E25" t="inlineStr">
        <is>
          <t>113,532</t>
        </is>
      </c>
      <c r="F25" t="inlineStr">
        <is>
          <t>101,029</t>
        </is>
      </c>
      <c r="G25" t="inlineStr">
        <is>
          <t>91,204</t>
        </is>
      </c>
    </row>
    <row r="26">
      <c r="A26" s="1" t="n">
        <v>24</v>
      </c>
      <c r="B26" t="inlineStr">
        <is>
          <t>2.</t>
        </is>
      </c>
      <c r="C26" t="inlineStr">
        <is>
          <t>Total Liabilities Net Minority Interest</t>
        </is>
      </c>
      <c r="D26" t="inlineStr">
        <is>
          <t>1,571,308</t>
        </is>
      </c>
      <c r="E26" t="inlineStr">
        <is>
          <t>1,352,135</t>
        </is>
      </c>
      <c r="F26" t="inlineStr">
        <is>
          <t>1,167,725</t>
        </is>
      </c>
      <c r="G26" t="inlineStr">
        <is>
          <t>839,899</t>
        </is>
      </c>
    </row>
    <row r="27">
      <c r="A27" s="1" t="n">
        <v>25</v>
      </c>
      <c r="B27" t="inlineStr">
        <is>
          <t>2.1.</t>
        </is>
      </c>
      <c r="C27">
        <f>&gt;Current Liabilities</f>
        <v/>
      </c>
      <c r="D27" t="inlineStr">
        <is>
          <t>1,358,673</t>
        </is>
      </c>
      <c r="E27" t="inlineStr">
        <is>
          <t>1,046,626</t>
        </is>
      </c>
      <c r="F27" t="inlineStr">
        <is>
          <t>940,692</t>
        </is>
      </c>
      <c r="G27" t="inlineStr">
        <is>
          <t>819,536</t>
        </is>
      </c>
    </row>
    <row r="28">
      <c r="A28" s="1" t="n">
        <v>26</v>
      </c>
      <c r="B28" t="inlineStr">
        <is>
          <t>2.1.1.</t>
        </is>
      </c>
      <c r="C28">
        <f>&gt;=&gt;Payables And Accrued Expenses</f>
        <v/>
      </c>
      <c r="D28" t="inlineStr">
        <is>
          <t>722,790</t>
        </is>
      </c>
      <c r="E28" t="inlineStr">
        <is>
          <t>513,666</t>
        </is>
      </c>
      <c r="F28" t="inlineStr">
        <is>
          <t>428,213</t>
        </is>
      </c>
      <c r="G28" t="inlineStr">
        <is>
          <t>467,557</t>
        </is>
      </c>
    </row>
    <row r="29">
      <c r="A29" s="1" t="n">
        <v>27</v>
      </c>
      <c r="B29" t="inlineStr">
        <is>
          <t>2.1.1.1.</t>
        </is>
      </c>
      <c r="C29">
        <f>&gt;=&gt;=&gt;Payables</f>
        <v/>
      </c>
      <c r="D29" t="inlineStr">
        <is>
          <t>273,544</t>
        </is>
      </c>
      <c r="E29" t="inlineStr">
        <is>
          <t>202,497</t>
        </is>
      </c>
      <c r="F29" t="inlineStr">
        <is>
          <t>147,295</t>
        </is>
      </c>
      <c r="G29" t="inlineStr">
        <is>
          <t>204,485</t>
        </is>
      </c>
    </row>
    <row r="30">
      <c r="A30" s="1" t="n">
        <v>28</v>
      </c>
      <c r="B30" t="inlineStr">
        <is>
          <t>2.1.1.1.1.</t>
        </is>
      </c>
      <c r="C30">
        <f>&gt;=&gt;=&gt;=&gt;Accounts Payable</f>
        <v/>
      </c>
      <c r="D30" t="inlineStr">
        <is>
          <t>183,796</t>
        </is>
      </c>
      <c r="E30" t="inlineStr">
        <is>
          <t>130,770</t>
        </is>
      </c>
      <c r="F30" t="inlineStr">
        <is>
          <t>123,841</t>
        </is>
      </c>
      <c r="G30" t="inlineStr">
        <is>
          <t>168,031</t>
        </is>
      </c>
    </row>
    <row r="31">
      <c r="A31" s="1" t="n">
        <v>29</v>
      </c>
      <c r="B31" t="inlineStr">
        <is>
          <t>2.1.1.1.2.</t>
        </is>
      </c>
      <c r="C31">
        <f>&gt;=&gt;=&gt;  Total Tax Payable</f>
        <v/>
      </c>
      <c r="D31" t="inlineStr">
        <is>
          <t>89,748</t>
        </is>
      </c>
      <c r="E31" t="inlineStr">
        <is>
          <t>71,727</t>
        </is>
      </c>
      <c r="F31" t="inlineStr">
        <is>
          <t>23,454</t>
        </is>
      </c>
      <c r="G31" t="inlineStr">
        <is>
          <t>36,454</t>
        </is>
      </c>
    </row>
    <row r="32">
      <c r="A32" s="1" t="n">
        <v>30</v>
      </c>
      <c r="B32" t="inlineStr">
        <is>
          <t>2.1.1.1.2.1.</t>
        </is>
      </c>
      <c r="C32">
        <f>&gt;=&gt;=&gt;    Income Tax Payable</f>
        <v/>
      </c>
      <c r="D32" t="inlineStr">
        <is>
          <t>15,631</t>
        </is>
      </c>
      <c r="E32" t="inlineStr">
        <is>
          <t>4,015</t>
        </is>
      </c>
      <c r="F32" t="inlineStr">
        <is>
          <t>1,623</t>
        </is>
      </c>
      <c r="G32" t="inlineStr">
        <is>
          <t>12,536</t>
        </is>
      </c>
    </row>
    <row r="33">
      <c r="A33" s="1" t="n">
        <v>31</v>
      </c>
      <c r="B33" t="inlineStr">
        <is>
          <t>2.1.1.2.</t>
        </is>
      </c>
      <c r="C33">
        <f>&gt;=&gt;  Current Accrued Expenses</f>
        <v/>
      </c>
      <c r="D33" t="inlineStr">
        <is>
          <t>449,246</t>
        </is>
      </c>
      <c r="E33" t="inlineStr">
        <is>
          <t>311,169</t>
        </is>
      </c>
      <c r="F33" t="inlineStr">
        <is>
          <t>280,918</t>
        </is>
      </c>
      <c r="G33" t="inlineStr">
        <is>
          <t>263,072</t>
        </is>
      </c>
    </row>
    <row r="34">
      <c r="A34" s="1" t="n">
        <v>32</v>
      </c>
      <c r="B34" t="inlineStr">
        <is>
          <t>2.1.2.</t>
        </is>
      </c>
      <c r="C34">
        <f>&gt;=&gt;Pension &amp; Other Post Retirement Benefit Plans Current</f>
        <v/>
      </c>
      <c r="D34" t="inlineStr">
        <is>
          <t>16,820</t>
        </is>
      </c>
      <c r="E34" t="inlineStr">
        <is>
          <t>18,996</t>
        </is>
      </c>
      <c r="F34" t="inlineStr">
        <is>
          <t>440,853</t>
        </is>
      </c>
      <c r="G34" t="inlineStr">
        <is>
          <t>351,779</t>
        </is>
      </c>
    </row>
    <row r="35">
      <c r="A35" s="1" t="n">
        <v>33</v>
      </c>
      <c r="B35" t="inlineStr">
        <is>
          <t>2.1.3.</t>
        </is>
      </c>
      <c r="C35">
        <f>&gt;=&gt;Current Debt And Capital Lease Obligation</f>
        <v/>
      </c>
      <c r="D35" t="inlineStr">
        <is>
          <t>83,787</t>
        </is>
      </c>
      <c r="E35" t="inlineStr">
        <is>
          <t>78,843</t>
        </is>
      </c>
      <c r="F35" t="inlineStr">
        <is>
          <t>71,626</t>
        </is>
      </c>
      <c r="G35" t="inlineStr">
        <is>
          <t>200</t>
        </is>
      </c>
    </row>
    <row r="36">
      <c r="A36" s="1" t="n">
        <v>34</v>
      </c>
      <c r="B36" t="inlineStr">
        <is>
          <t>2.1.3.1.</t>
        </is>
      </c>
      <c r="C36">
        <f>&gt;=&gt;=&gt;Current Debt</f>
        <v/>
      </c>
      <c r="D36" t="inlineStr">
        <is>
          <t>-</t>
        </is>
      </c>
      <c r="E36" t="inlineStr">
        <is>
          <t>239</t>
        </is>
      </c>
      <c r="F36" t="inlineStr">
        <is>
          <t>218</t>
        </is>
      </c>
      <c r="G36" t="inlineStr">
        <is>
          <t>200</t>
        </is>
      </c>
    </row>
    <row r="37">
      <c r="A37" s="1" t="n">
        <v>35</v>
      </c>
      <c r="B37" t="inlineStr">
        <is>
          <t>2.1.3.1.1.</t>
        </is>
      </c>
      <c r="C37">
        <f>&gt;=&gt;=&gt;=&gt;Current Notes Payable</f>
        <v/>
      </c>
      <c r="D37" t="inlineStr">
        <is>
          <t>0</t>
        </is>
      </c>
      <c r="E37" t="inlineStr">
        <is>
          <t>239</t>
        </is>
      </c>
      <c r="F37" t="inlineStr">
        <is>
          <t>-</t>
        </is>
      </c>
      <c r="G37" t="inlineStr">
        <is>
          <t>-</t>
        </is>
      </c>
    </row>
    <row r="38">
      <c r="A38" s="1" t="n">
        <v>36</v>
      </c>
      <c r="B38" t="inlineStr">
        <is>
          <t>2.1.3.1.2.</t>
        </is>
      </c>
      <c r="C38">
        <f>&gt;=&gt;=&gt;  Other Current Borrowings</f>
        <v/>
      </c>
      <c r="D38" t="inlineStr">
        <is>
          <t>-</t>
        </is>
      </c>
      <c r="E38" t="inlineStr">
        <is>
          <t>-</t>
        </is>
      </c>
      <c r="F38" t="inlineStr">
        <is>
          <t>218</t>
        </is>
      </c>
      <c r="G38" t="inlineStr">
        <is>
          <t>-</t>
        </is>
      </c>
    </row>
    <row r="39">
      <c r="A39" s="1" t="n">
        <v>37</v>
      </c>
      <c r="B39" t="inlineStr">
        <is>
          <t>2.1.3.2.</t>
        </is>
      </c>
      <c r="C39">
        <f>&gt;=&gt;  Current Capital Lease Obligation</f>
        <v/>
      </c>
      <c r="D39" t="inlineStr">
        <is>
          <t>83,787</t>
        </is>
      </c>
      <c r="E39" t="inlineStr">
        <is>
          <t>78,604</t>
        </is>
      </c>
      <c r="F39" t="inlineStr">
        <is>
          <t>71,408</t>
        </is>
      </c>
      <c r="G39" t="inlineStr">
        <is>
          <t>-</t>
        </is>
      </c>
    </row>
    <row r="40">
      <c r="A40" s="1" t="n">
        <v>38</v>
      </c>
      <c r="B40" t="inlineStr">
        <is>
          <t>2.1.4.</t>
        </is>
      </c>
      <c r="C40">
        <f>&gt;  Current Deferred Liabilities</f>
        <v/>
      </c>
      <c r="D40" t="inlineStr">
        <is>
          <t>535,276</t>
        </is>
      </c>
      <c r="E40" t="inlineStr">
        <is>
          <t>435,121</t>
        </is>
      </c>
      <c r="F40" t="inlineStr">
        <is>
          <t>-</t>
        </is>
      </c>
      <c r="G40" t="inlineStr">
        <is>
          <t>-</t>
        </is>
      </c>
    </row>
    <row r="41">
      <c r="A41" s="1" t="n">
        <v>39</v>
      </c>
      <c r="B41" t="inlineStr">
        <is>
          <t>2.2.</t>
        </is>
      </c>
      <c r="C41" t="inlineStr">
        <is>
          <t xml:space="preserve">  Total Non Current Liabilities Net Minority Interest</t>
        </is>
      </c>
      <c r="D41" t="inlineStr">
        <is>
          <t>212,635</t>
        </is>
      </c>
      <c r="E41" t="inlineStr">
        <is>
          <t>305,509</t>
        </is>
      </c>
      <c r="F41" t="inlineStr">
        <is>
          <t>227,033</t>
        </is>
      </c>
      <c r="G41" t="inlineStr">
        <is>
          <t>20,363</t>
        </is>
      </c>
    </row>
    <row r="42">
      <c r="A42" s="1" t="n">
        <v>40</v>
      </c>
      <c r="B42" t="inlineStr">
        <is>
          <t>2.2.1.</t>
        </is>
      </c>
      <c r="C42" t="inlineStr">
        <is>
          <t xml:space="preserve">  =&gt;Long Term Debt And Capital Lease Obligation</t>
        </is>
      </c>
      <c r="D42" t="inlineStr">
        <is>
          <t>181,291</t>
        </is>
      </c>
      <c r="E42" t="inlineStr">
        <is>
          <t>223,869</t>
        </is>
      </c>
      <c r="F42" t="inlineStr">
        <is>
          <t>202,200</t>
        </is>
      </c>
      <c r="G42" t="inlineStr">
        <is>
          <t>457</t>
        </is>
      </c>
    </row>
    <row r="43">
      <c r="A43" s="1" t="n">
        <v>41</v>
      </c>
      <c r="B43" t="inlineStr">
        <is>
          <t>2.2.1.1.</t>
        </is>
      </c>
      <c r="C43" t="inlineStr">
        <is>
          <t xml:space="preserve">  =&gt;=&gt;Long Term Debt</t>
        </is>
      </c>
      <c r="D43" t="inlineStr">
        <is>
          <t>-</t>
        </is>
      </c>
      <c r="E43" t="inlineStr">
        <is>
          <t>-</t>
        </is>
      </c>
      <c r="F43" t="inlineStr">
        <is>
          <t>239</t>
        </is>
      </c>
      <c r="G43" t="inlineStr">
        <is>
          <t>457</t>
        </is>
      </c>
    </row>
    <row r="44">
      <c r="A44" s="1" t="n">
        <v>42</v>
      </c>
      <c r="B44" t="inlineStr">
        <is>
          <t>2.2.1.2.</t>
        </is>
      </c>
      <c r="C44" t="inlineStr">
        <is>
          <t xml:space="preserve">  =&gt;  Long Term Capital Lease Obligation</t>
        </is>
      </c>
      <c r="D44" t="inlineStr">
        <is>
          <t>181,291</t>
        </is>
      </c>
      <c r="E44" t="inlineStr">
        <is>
          <t>223,869</t>
        </is>
      </c>
      <c r="F44" t="inlineStr">
        <is>
          <t>201,961</t>
        </is>
      </c>
      <c r="G44" t="inlineStr">
        <is>
          <t>-</t>
        </is>
      </c>
    </row>
    <row r="45">
      <c r="A45" s="1" t="n">
        <v>43</v>
      </c>
      <c r="B45" t="inlineStr">
        <is>
          <t>2.2.2.</t>
        </is>
      </c>
      <c r="C45" t="inlineStr">
        <is>
          <t xml:space="preserve">    Other Non Current Liabilities</t>
        </is>
      </c>
      <c r="D45" t="inlineStr">
        <is>
          <t>31,344</t>
        </is>
      </c>
      <c r="E45" t="inlineStr">
        <is>
          <t>81,640</t>
        </is>
      </c>
      <c r="F45" t="inlineStr">
        <is>
          <t>24,833</t>
        </is>
      </c>
      <c r="G45" t="inlineStr">
        <is>
          <t>19,906</t>
        </is>
      </c>
    </row>
    <row r="46">
      <c r="A46" s="1" t="n">
        <v>44</v>
      </c>
      <c r="B46" t="inlineStr">
        <is>
          <t>3.</t>
        </is>
      </c>
      <c r="C46" t="inlineStr">
        <is>
          <t>Total Equity Gross Minority Interest</t>
        </is>
      </c>
      <c r="D46" t="inlineStr">
        <is>
          <t>1,381,051</t>
        </is>
      </c>
      <c r="E46" t="inlineStr">
        <is>
          <t>1,205,289</t>
        </is>
      </c>
      <c r="F46" t="inlineStr">
        <is>
          <t>1,143,683</t>
        </is>
      </c>
      <c r="G46" t="inlineStr">
        <is>
          <t>1,063,198</t>
        </is>
      </c>
    </row>
    <row r="47">
      <c r="A47" s="1" t="n">
        <v>45</v>
      </c>
      <c r="B47" t="inlineStr">
        <is>
          <t>3.1.</t>
        </is>
      </c>
      <c r="C47" t="inlineStr">
        <is>
          <t xml:space="preserve">  Stockholders' Equity</t>
        </is>
      </c>
      <c r="D47" t="inlineStr">
        <is>
          <t>1,381,051</t>
        </is>
      </c>
      <c r="E47" t="inlineStr">
        <is>
          <t>1,205,289</t>
        </is>
      </c>
      <c r="F47" t="inlineStr">
        <is>
          <t>1,143,683</t>
        </is>
      </c>
      <c r="G47" t="inlineStr">
        <is>
          <t>1,063,198</t>
        </is>
      </c>
    </row>
    <row r="48">
      <c r="A48" s="1" t="n">
        <v>46</v>
      </c>
      <c r="B48" t="inlineStr">
        <is>
          <t>3.1.1.</t>
        </is>
      </c>
      <c r="C48" t="inlineStr">
        <is>
          <t xml:space="preserve">  =&gt;Capital Stock</t>
        </is>
      </c>
      <c r="D48" t="inlineStr">
        <is>
          <t>111</t>
        </is>
      </c>
      <c r="E48" t="inlineStr">
        <is>
          <t>113</t>
        </is>
      </c>
      <c r="F48" t="inlineStr">
        <is>
          <t>115</t>
        </is>
      </c>
      <c r="G48" t="inlineStr">
        <is>
          <t>119</t>
        </is>
      </c>
    </row>
    <row r="49">
      <c r="A49" s="1" t="n">
        <v>47</v>
      </c>
      <c r="B49" t="inlineStr">
        <is>
          <t>3.1.1.1.</t>
        </is>
      </c>
      <c r="C49" t="inlineStr">
        <is>
          <t xml:space="preserve">  =&gt;=&gt;Preferred Stock</t>
        </is>
      </c>
      <c r="D49" t="inlineStr">
        <is>
          <t>0</t>
        </is>
      </c>
      <c r="E49" t="inlineStr">
        <is>
          <t>0</t>
        </is>
      </c>
      <c r="F49" t="inlineStr">
        <is>
          <t>0</t>
        </is>
      </c>
      <c r="G49" t="inlineStr">
        <is>
          <t>0</t>
        </is>
      </c>
    </row>
    <row r="50">
      <c r="A50" s="1" t="n">
        <v>48</v>
      </c>
      <c r="B50" t="inlineStr">
        <is>
          <t>3.1.1.2.</t>
        </is>
      </c>
      <c r="C50" t="inlineStr">
        <is>
          <t xml:space="preserve">  =&gt;  Common Stock</t>
        </is>
      </c>
      <c r="D50" t="inlineStr">
        <is>
          <t>111</t>
        </is>
      </c>
      <c r="E50" t="inlineStr">
        <is>
          <t>113</t>
        </is>
      </c>
      <c r="F50" t="inlineStr">
        <is>
          <t>115</t>
        </is>
      </c>
      <c r="G50" t="inlineStr">
        <is>
          <t>119</t>
        </is>
      </c>
    </row>
    <row r="51">
      <c r="A51" s="1" t="n">
        <v>49</v>
      </c>
      <c r="B51" t="inlineStr">
        <is>
          <t>3.1.2.</t>
        </is>
      </c>
      <c r="C51" t="inlineStr">
        <is>
          <t xml:space="preserve">  =&gt;Additional Paid in Capital</t>
        </is>
      </c>
      <c r="D51" t="inlineStr">
        <is>
          <t>1,235,903</t>
        </is>
      </c>
      <c r="E51" t="inlineStr">
        <is>
          <t>1,179,972</t>
        </is>
      </c>
      <c r="F51" t="inlineStr">
        <is>
          <t>1,127,487</t>
        </is>
      </c>
      <c r="G51" t="inlineStr">
        <is>
          <t>1,079,188</t>
        </is>
      </c>
    </row>
    <row r="52">
      <c r="A52" s="1" t="n">
        <v>50</v>
      </c>
      <c r="B52" t="inlineStr">
        <is>
          <t>3.1.3.</t>
        </is>
      </c>
      <c r="C52" t="inlineStr">
        <is>
          <t xml:space="preserve">  =&gt;Retained Earnings</t>
        </is>
      </c>
      <c r="D52" t="inlineStr">
        <is>
          <t>167,659</t>
        </is>
      </c>
      <c r="E52" t="inlineStr">
        <is>
          <t>29,936</t>
        </is>
      </c>
      <c r="F52" t="inlineStr">
        <is>
          <t>36,067</t>
        </is>
      </c>
      <c r="G52" t="inlineStr">
        <is>
          <t>0</t>
        </is>
      </c>
    </row>
    <row r="53">
      <c r="A53" s="1" t="n">
        <v>51</v>
      </c>
      <c r="B53" t="inlineStr">
        <is>
          <t>3.1.4.</t>
        </is>
      </c>
      <c r="C53" t="inlineStr">
        <is>
          <t xml:space="preserve">    Gains Losses Not Affecting Retained Earnings</t>
        </is>
      </c>
      <c r="D53" t="inlineStr">
        <is>
          <t>-22,622</t>
        </is>
      </c>
      <c r="E53" t="inlineStr">
        <is>
          <t>-4,732</t>
        </is>
      </c>
      <c r="F53" t="inlineStr">
        <is>
          <t>-19,986</t>
        </is>
      </c>
      <c r="G53" t="inlineStr">
        <is>
          <t>-16,109</t>
        </is>
      </c>
    </row>
    <row r="54">
      <c r="A54" s="1" t="n">
        <v>52</v>
      </c>
      <c r="B54" t="inlineStr">
        <is>
          <t>4.</t>
        </is>
      </c>
      <c r="C54" t="inlineStr">
        <is>
          <t>Total Capitalization</t>
        </is>
      </c>
      <c r="D54" t="inlineStr">
        <is>
          <t>1,381,051</t>
        </is>
      </c>
      <c r="E54" t="inlineStr">
        <is>
          <t>1,205,289</t>
        </is>
      </c>
      <c r="F54" t="inlineStr">
        <is>
          <t>1,143,922</t>
        </is>
      </c>
      <c r="G54" t="inlineStr">
        <is>
          <t>1,063,655</t>
        </is>
      </c>
    </row>
    <row r="55">
      <c r="A55" s="1" t="n">
        <v>53</v>
      </c>
      <c r="B55" t="inlineStr">
        <is>
          <t>5.</t>
        </is>
      </c>
      <c r="C55" t="inlineStr">
        <is>
          <t>Common Stock Equity</t>
        </is>
      </c>
      <c r="D55" t="inlineStr">
        <is>
          <t>1,381,051</t>
        </is>
      </c>
      <c r="E55" t="inlineStr">
        <is>
          <t>1,205,289</t>
        </is>
      </c>
      <c r="F55" t="inlineStr">
        <is>
          <t>1,143,683</t>
        </is>
      </c>
      <c r="G55" t="inlineStr">
        <is>
          <t>1,063,198</t>
        </is>
      </c>
    </row>
    <row r="56">
      <c r="A56" s="1" t="n">
        <v>54</v>
      </c>
      <c r="B56" t="inlineStr">
        <is>
          <t>6.</t>
        </is>
      </c>
      <c r="C56" t="inlineStr">
        <is>
          <t>Capital Lease Obligations</t>
        </is>
      </c>
      <c r="D56" t="inlineStr">
        <is>
          <t>265,078</t>
        </is>
      </c>
      <c r="E56" t="inlineStr">
        <is>
          <t>302,473</t>
        </is>
      </c>
      <c r="F56" t="inlineStr">
        <is>
          <t>273,369</t>
        </is>
      </c>
      <c r="G56" t="inlineStr">
        <is>
          <t>-</t>
        </is>
      </c>
    </row>
    <row r="57">
      <c r="A57" s="1" t="n">
        <v>55</v>
      </c>
      <c r="B57" t="inlineStr">
        <is>
          <t>7.</t>
        </is>
      </c>
      <c r="C57" t="inlineStr">
        <is>
          <t>Net Tangible Assets</t>
        </is>
      </c>
      <c r="D57" t="inlineStr">
        <is>
          <t>1,154,862</t>
        </is>
      </c>
      <c r="E57" t="inlineStr">
        <is>
          <t>976,640</t>
        </is>
      </c>
      <c r="F57" t="inlineStr">
        <is>
          <t>931,567</t>
        </is>
      </c>
      <c r="G57" t="inlineStr">
        <is>
          <t>850,091</t>
        </is>
      </c>
    </row>
    <row r="58">
      <c r="A58" s="1" t="n">
        <v>56</v>
      </c>
      <c r="B58" t="inlineStr">
        <is>
          <t>8.</t>
        </is>
      </c>
      <c r="C58" t="inlineStr">
        <is>
          <t>Working Capital</t>
        </is>
      </c>
      <c r="D58" t="inlineStr">
        <is>
          <t>909,874</t>
        </is>
      </c>
      <c r="E58" t="inlineStr">
        <is>
          <t>796,112</t>
        </is>
      </c>
      <c r="F58" t="inlineStr">
        <is>
          <t>688,157</t>
        </is>
      </c>
      <c r="G58" t="inlineStr">
        <is>
          <t>654,074</t>
        </is>
      </c>
    </row>
    <row r="59">
      <c r="A59" s="1" t="n">
        <v>57</v>
      </c>
      <c r="B59" t="inlineStr">
        <is>
          <t>9.</t>
        </is>
      </c>
      <c r="C59" t="inlineStr">
        <is>
          <t>Invested Capital</t>
        </is>
      </c>
      <c r="D59" t="inlineStr">
        <is>
          <t>1,381,051</t>
        </is>
      </c>
      <c r="E59" t="inlineStr">
        <is>
          <t>1,205,528</t>
        </is>
      </c>
      <c r="F59" t="inlineStr">
        <is>
          <t>1,144,140</t>
        </is>
      </c>
      <c r="G59" t="inlineStr">
        <is>
          <t>1,063,855</t>
        </is>
      </c>
    </row>
    <row r="60">
      <c r="A60" s="1" t="n">
        <v>58</v>
      </c>
      <c r="B60" t="inlineStr">
        <is>
          <t>10.</t>
        </is>
      </c>
      <c r="C60" t="inlineStr">
        <is>
          <t>Tangible Book Value</t>
        </is>
      </c>
      <c r="D60" t="inlineStr">
        <is>
          <t>1,154,862</t>
        </is>
      </c>
      <c r="E60" t="inlineStr">
        <is>
          <t>976,640</t>
        </is>
      </c>
      <c r="F60" t="inlineStr">
        <is>
          <t>931,567</t>
        </is>
      </c>
      <c r="G60" t="inlineStr">
        <is>
          <t>850,091</t>
        </is>
      </c>
    </row>
    <row r="61">
      <c r="A61" s="1" t="n">
        <v>59</v>
      </c>
      <c r="B61" t="inlineStr">
        <is>
          <t>11.</t>
        </is>
      </c>
      <c r="C61" t="inlineStr">
        <is>
          <t>Total Debt</t>
        </is>
      </c>
      <c r="D61" t="inlineStr">
        <is>
          <t>265,078</t>
        </is>
      </c>
      <c r="E61" t="inlineStr">
        <is>
          <t>302,712</t>
        </is>
      </c>
      <c r="F61" t="inlineStr">
        <is>
          <t>273,826</t>
        </is>
      </c>
      <c r="G61" t="inlineStr">
        <is>
          <t>657</t>
        </is>
      </c>
    </row>
    <row r="62">
      <c r="A62" s="1" t="n">
        <v>60</v>
      </c>
      <c r="B62" t="inlineStr">
        <is>
          <t>12.</t>
        </is>
      </c>
      <c r="C62" t="inlineStr">
        <is>
          <t>Share Issued</t>
        </is>
      </c>
      <c r="D62" t="inlineStr">
        <is>
          <t>110,686</t>
        </is>
      </c>
      <c r="E62" t="inlineStr">
        <is>
          <t>113,128</t>
        </is>
      </c>
      <c r="F62" t="inlineStr">
        <is>
          <t>115,120</t>
        </is>
      </c>
      <c r="G62" t="inlineStr">
        <is>
          <t>119,078</t>
        </is>
      </c>
    </row>
    <row r="63">
      <c r="A63" s="1" t="n">
        <v>61</v>
      </c>
      <c r="B63" t="inlineStr">
        <is>
          <t>13.</t>
        </is>
      </c>
      <c r="C63" t="inlineStr">
        <is>
          <t>Ordinary Shares Number</t>
        </is>
      </c>
      <c r="D63" t="inlineStr">
        <is>
          <t>110,686</t>
        </is>
      </c>
      <c r="E63" t="inlineStr">
        <is>
          <t>113,128</t>
        </is>
      </c>
      <c r="F63" t="inlineStr">
        <is>
          <t>115,120</t>
        </is>
      </c>
      <c r="G63" t="inlineStr">
        <is>
          <t>119,078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603,136</t>
        </is>
      </c>
      <c r="E2" t="inlineStr">
        <is>
          <t>603,136</t>
        </is>
      </c>
      <c r="F2" t="inlineStr">
        <is>
          <t>596,528</t>
        </is>
      </c>
      <c r="G2" t="inlineStr">
        <is>
          <t>519,629</t>
        </is>
      </c>
      <c r="H2" t="inlineStr">
        <is>
          <t>572,322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603,136</t>
        </is>
      </c>
      <c r="E3" t="inlineStr">
        <is>
          <t>603,136</t>
        </is>
      </c>
      <c r="F3" t="inlineStr">
        <is>
          <t>596,528</t>
        </is>
      </c>
      <c r="G3" t="inlineStr">
        <is>
          <t>519,629</t>
        </is>
      </c>
      <c r="H3" t="inlineStr">
        <is>
          <t>572,322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598,626</t>
        </is>
      </c>
      <c r="E4" t="inlineStr">
        <is>
          <t>598,626</t>
        </is>
      </c>
      <c r="F4" t="inlineStr">
        <is>
          <t>306,276</t>
        </is>
      </c>
      <c r="G4" t="inlineStr">
        <is>
          <t>454,433</t>
        </is>
      </c>
      <c r="H4" t="inlineStr">
        <is>
          <t>434,288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-37,359</t>
        </is>
      </c>
      <c r="E5" t="inlineStr">
        <is>
          <t>-37,359</t>
        </is>
      </c>
      <c r="F5" t="inlineStr">
        <is>
          <t>-66,866</t>
        </is>
      </c>
      <c r="G5" t="inlineStr">
        <is>
          <t>-</t>
        </is>
      </c>
      <c r="H5" t="inlineStr">
        <is>
          <t>-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Gain Loss On Investment Securities</t>
        </is>
      </c>
      <c r="D6" t="inlineStr">
        <is>
          <t>-37,359</t>
        </is>
      </c>
      <c r="E6" t="inlineStr">
        <is>
          <t>-37,359</t>
        </is>
      </c>
      <c r="F6" t="inlineStr">
        <is>
          <t>-66,866</t>
        </is>
      </c>
      <c r="G6" t="inlineStr">
        <is>
          <t>-</t>
        </is>
      </c>
      <c r="H6" t="inlineStr">
        <is>
          <t>-</t>
        </is>
      </c>
    </row>
    <row r="7">
      <c r="A7" s="1" t="n">
        <v>5</v>
      </c>
      <c r="B7" t="inlineStr">
        <is>
          <t>1.1.3.</t>
        </is>
      </c>
      <c r="C7" t="inlineStr">
        <is>
          <t xml:space="preserve">  =&gt;Depreciation Amortization Depletion</t>
        </is>
      </c>
      <c r="D7" t="inlineStr">
        <is>
          <t>54,451</t>
        </is>
      </c>
      <c r="E7" t="inlineStr">
        <is>
          <t>54,451</t>
        </is>
      </c>
      <c r="F7" t="inlineStr">
        <is>
          <t>63,500</t>
        </is>
      </c>
      <c r="G7" t="inlineStr">
        <is>
          <t>65,625</t>
        </is>
      </c>
      <c r="H7" t="inlineStr">
        <is>
          <t>65,949</t>
        </is>
      </c>
    </row>
    <row r="8">
      <c r="A8" s="1" t="n">
        <v>6</v>
      </c>
      <c r="B8" t="inlineStr">
        <is>
          <t>1.1.3.1.</t>
        </is>
      </c>
      <c r="C8" t="inlineStr">
        <is>
          <t xml:space="preserve">  =&gt;  Depreciation &amp; amortization</t>
        </is>
      </c>
      <c r="D8" t="inlineStr">
        <is>
          <t>54,451</t>
        </is>
      </c>
      <c r="E8" t="inlineStr">
        <is>
          <t>54,451</t>
        </is>
      </c>
      <c r="F8" t="inlineStr">
        <is>
          <t>63,500</t>
        </is>
      </c>
      <c r="G8" t="inlineStr">
        <is>
          <t>65,625</t>
        </is>
      </c>
      <c r="H8" t="inlineStr">
        <is>
          <t>65,949</t>
        </is>
      </c>
    </row>
    <row r="9">
      <c r="A9" s="1" t="n">
        <v>7</v>
      </c>
      <c r="B9" t="inlineStr">
        <is>
          <t>1.1.3.1.1.</t>
        </is>
      </c>
      <c r="C9" t="inlineStr">
        <is>
          <t xml:space="preserve">  =&gt;  =&gt;Depreciation</t>
        </is>
      </c>
      <c r="D9" t="inlineStr">
        <is>
          <t>52,210</t>
        </is>
      </c>
      <c r="E9" t="inlineStr">
        <is>
          <t>52,210</t>
        </is>
      </c>
      <c r="F9" t="inlineStr">
        <is>
          <t>62,281</t>
        </is>
      </c>
      <c r="G9" t="inlineStr">
        <is>
          <t>64,264</t>
        </is>
      </c>
      <c r="H9" t="inlineStr">
        <is>
          <t>64,244</t>
        </is>
      </c>
    </row>
    <row r="10">
      <c r="A10" s="1" t="n">
        <v>8</v>
      </c>
      <c r="B10" t="inlineStr">
        <is>
          <t>1.1.3.1.2.</t>
        </is>
      </c>
      <c r="C10" t="inlineStr">
        <is>
          <t xml:space="preserve">  =&gt;    Amortization</t>
        </is>
      </c>
      <c r="D10" t="inlineStr">
        <is>
          <t>2,241</t>
        </is>
      </c>
      <c r="E10" t="inlineStr">
        <is>
          <t>2,241</t>
        </is>
      </c>
      <c r="F10" t="inlineStr">
        <is>
          <t>1,219</t>
        </is>
      </c>
      <c r="G10" t="inlineStr">
        <is>
          <t>1,361</t>
        </is>
      </c>
      <c r="H10" t="inlineStr">
        <is>
          <t>1,705</t>
        </is>
      </c>
    </row>
    <row r="11">
      <c r="A11" s="1" t="n">
        <v>9</v>
      </c>
      <c r="B11" t="inlineStr">
        <is>
          <t>1.1.3.1.2.1.</t>
        </is>
      </c>
      <c r="C11" t="inlineStr">
        <is>
          <t xml:space="preserve">  =&gt;      Amortization of Intangibles</t>
        </is>
      </c>
      <c r="D11" t="inlineStr">
        <is>
          <t>2,241</t>
        </is>
      </c>
      <c r="E11" t="inlineStr">
        <is>
          <t>2,241</t>
        </is>
      </c>
      <c r="F11" t="inlineStr">
        <is>
          <t>1,219</t>
        </is>
      </c>
      <c r="G11" t="inlineStr">
        <is>
          <t>1,361</t>
        </is>
      </c>
      <c r="H11" t="inlineStr">
        <is>
          <t>1,705</t>
        </is>
      </c>
    </row>
    <row r="12">
      <c r="A12" s="1" t="n">
        <v>10</v>
      </c>
      <c r="B12" t="inlineStr">
        <is>
          <t>1.1.4.</t>
        </is>
      </c>
      <c r="C12" t="inlineStr">
        <is>
          <t xml:space="preserve">  =&gt;Deferred Tax</t>
        </is>
      </c>
      <c r="D12" t="inlineStr">
        <is>
          <t>-21,133</t>
        </is>
      </c>
      <c r="E12" t="inlineStr">
        <is>
          <t>-21,133</t>
        </is>
      </c>
      <c r="F12" t="inlineStr">
        <is>
          <t>-13,146</t>
        </is>
      </c>
      <c r="G12" t="inlineStr">
        <is>
          <t>-9,473</t>
        </is>
      </c>
      <c r="H12" t="inlineStr">
        <is>
          <t>-15,885</t>
        </is>
      </c>
    </row>
    <row r="13">
      <c r="A13" s="1" t="n">
        <v>11</v>
      </c>
      <c r="B13" t="inlineStr">
        <is>
          <t>1.1.4.1.</t>
        </is>
      </c>
      <c r="C13" t="inlineStr">
        <is>
          <t xml:space="preserve">  =&gt;  Deferred Income Tax</t>
        </is>
      </c>
      <c r="D13" t="inlineStr">
        <is>
          <t>-21,133</t>
        </is>
      </c>
      <c r="E13" t="inlineStr">
        <is>
          <t>-21,133</t>
        </is>
      </c>
      <c r="F13" t="inlineStr">
        <is>
          <t>-13,146</t>
        </is>
      </c>
      <c r="G13" t="inlineStr">
        <is>
          <t>-9,473</t>
        </is>
      </c>
      <c r="H13" t="inlineStr">
        <is>
          <t>-15,885</t>
        </is>
      </c>
    </row>
    <row r="14">
      <c r="A14" s="1" t="n">
        <v>12</v>
      </c>
      <c r="B14" t="inlineStr">
        <is>
          <t>1.1.5.</t>
        </is>
      </c>
      <c r="C14" t="inlineStr">
        <is>
          <t xml:space="preserve">  =&gt;Provision &amp; Write Off of Assets</t>
        </is>
      </c>
      <c r="D14" t="inlineStr">
        <is>
          <t>9,464</t>
        </is>
      </c>
      <c r="E14" t="inlineStr">
        <is>
          <t>9,464</t>
        </is>
      </c>
      <c r="F14" t="inlineStr">
        <is>
          <t>4,200</t>
        </is>
      </c>
      <c r="G14" t="inlineStr">
        <is>
          <t>9,868</t>
        </is>
      </c>
      <c r="H14" t="inlineStr">
        <is>
          <t>11,914</t>
        </is>
      </c>
    </row>
    <row r="15">
      <c r="A15" s="1" t="n">
        <v>13</v>
      </c>
      <c r="B15" t="inlineStr">
        <is>
          <t>1.1.6.</t>
        </is>
      </c>
      <c r="C15" t="inlineStr">
        <is>
          <t xml:space="preserve">  =&gt;Stock based compensation</t>
        </is>
      </c>
      <c r="D15" t="inlineStr">
        <is>
          <t>55,932</t>
        </is>
      </c>
      <c r="E15" t="inlineStr">
        <is>
          <t>55,932</t>
        </is>
      </c>
      <c r="F15" t="inlineStr">
        <is>
          <t>52,486</t>
        </is>
      </c>
      <c r="G15" t="inlineStr">
        <is>
          <t>48,300</t>
        </is>
      </c>
      <c r="H15" t="inlineStr">
        <is>
          <t>44,953</t>
        </is>
      </c>
    </row>
    <row r="16">
      <c r="A16" s="1" t="n">
        <v>14</v>
      </c>
      <c r="B16" t="inlineStr">
        <is>
          <t>1.1.7.</t>
        </is>
      </c>
      <c r="C16" t="inlineStr">
        <is>
          <t xml:space="preserve">  =&gt;Excess Tax Benefit from Stock Based Compensation</t>
        </is>
      </c>
      <c r="D16" t="inlineStr">
        <is>
          <t>-</t>
        </is>
      </c>
      <c r="E16" t="inlineStr">
        <is>
          <t>-</t>
        </is>
      </c>
      <c r="F16" t="inlineStr">
        <is>
          <t>-</t>
        </is>
      </c>
      <c r="G16" t="inlineStr">
        <is>
          <t>-</t>
        </is>
      </c>
      <c r="H16" t="inlineStr">
        <is>
          <t>0</t>
        </is>
      </c>
    </row>
    <row r="17">
      <c r="A17" s="1" t="n">
        <v>15</v>
      </c>
      <c r="B17" t="inlineStr">
        <is>
          <t>1.1.8.</t>
        </is>
      </c>
      <c r="C17" t="inlineStr">
        <is>
          <t xml:space="preserve">  =&gt;Other non-cash items</t>
        </is>
      </c>
      <c r="D17" t="inlineStr">
        <is>
          <t>-3,217</t>
        </is>
      </c>
      <c r="E17" t="inlineStr">
        <is>
          <t>-3,217</t>
        </is>
      </c>
      <c r="F17" t="inlineStr">
        <is>
          <t>-14,779</t>
        </is>
      </c>
      <c r="G17" t="inlineStr">
        <is>
          <t>-26,714</t>
        </is>
      </c>
      <c r="H17" t="inlineStr">
        <is>
          <t>-</t>
        </is>
      </c>
    </row>
    <row r="18">
      <c r="A18" s="1" t="n">
        <v>16</v>
      </c>
      <c r="B18" t="inlineStr">
        <is>
          <t>1.1.9.</t>
        </is>
      </c>
      <c r="C18" t="inlineStr">
        <is>
          <t xml:space="preserve">    Change in working capital</t>
        </is>
      </c>
      <c r="D18" t="inlineStr">
        <is>
          <t>-53,628</t>
        </is>
      </c>
      <c r="E18" t="inlineStr">
        <is>
          <t>-53,628</t>
        </is>
      </c>
      <c r="F18" t="inlineStr">
        <is>
          <t>264,857</t>
        </is>
      </c>
      <c r="G18" t="inlineStr">
        <is>
          <t>-22,410</t>
        </is>
      </c>
      <c r="H18" t="inlineStr">
        <is>
          <t>31,103</t>
        </is>
      </c>
    </row>
    <row r="19">
      <c r="A19" s="1" t="n">
        <v>17</v>
      </c>
      <c r="B19" t="inlineStr">
        <is>
          <t>1.1.9.1.</t>
        </is>
      </c>
      <c r="C19" t="inlineStr">
        <is>
          <t xml:space="preserve">    =&gt;Change in Receivables</t>
        </is>
      </c>
      <c r="D19" t="inlineStr">
        <is>
          <t>-292,628</t>
        </is>
      </c>
      <c r="E19" t="inlineStr">
        <is>
          <t>-292,628</t>
        </is>
      </c>
      <c r="F19" t="inlineStr">
        <is>
          <t>127,740</t>
        </is>
      </c>
      <c r="G19" t="inlineStr">
        <is>
          <t>-48,461</t>
        </is>
      </c>
      <c r="H19" t="inlineStr">
        <is>
          <t>-86,217</t>
        </is>
      </c>
    </row>
    <row r="20">
      <c r="A20" s="1" t="n">
        <v>18</v>
      </c>
      <c r="B20" t="inlineStr">
        <is>
          <t>1.1.9.1.1.</t>
        </is>
      </c>
      <c r="C20" t="inlineStr">
        <is>
          <t xml:space="preserve">    =&gt;  Changes in Account Receivables</t>
        </is>
      </c>
      <c r="D20" t="inlineStr">
        <is>
          <t>-292,628</t>
        </is>
      </c>
      <c r="E20" t="inlineStr">
        <is>
          <t>-292,628</t>
        </is>
      </c>
      <c r="F20" t="inlineStr">
        <is>
          <t>127,740</t>
        </is>
      </c>
      <c r="G20" t="inlineStr">
        <is>
          <t>-48,461</t>
        </is>
      </c>
      <c r="H20" t="inlineStr">
        <is>
          <t>-86,217</t>
        </is>
      </c>
    </row>
    <row r="21">
      <c r="A21" s="1" t="n">
        <v>19</v>
      </c>
      <c r="B21" t="inlineStr">
        <is>
          <t>1.1.9.2.</t>
        </is>
      </c>
      <c r="C21" t="inlineStr">
        <is>
          <t xml:space="preserve">    =&gt;Change in Payables And Accrued Expense</t>
        </is>
      </c>
      <c r="D21" t="inlineStr">
        <is>
          <t>155,202</t>
        </is>
      </c>
      <c r="E21" t="inlineStr">
        <is>
          <t>155,202</t>
        </is>
      </c>
      <c r="F21" t="inlineStr">
        <is>
          <t>120,511</t>
        </is>
      </c>
      <c r="G21" t="inlineStr">
        <is>
          <t>32,881</t>
        </is>
      </c>
      <c r="H21" t="inlineStr">
        <is>
          <t>118,615</t>
        </is>
      </c>
    </row>
    <row r="22">
      <c r="A22" s="1" t="n">
        <v>20</v>
      </c>
      <c r="B22" t="inlineStr">
        <is>
          <t>1.1.9.2.1.</t>
        </is>
      </c>
      <c r="C22" t="inlineStr">
        <is>
          <t xml:space="preserve">    =&gt;=&gt;Change in Payable</t>
        </is>
      </c>
      <c r="D22" t="inlineStr">
        <is>
          <t>56,197</t>
        </is>
      </c>
      <c r="E22" t="inlineStr">
        <is>
          <t>56,197</t>
        </is>
      </c>
      <c r="F22" t="inlineStr">
        <is>
          <t>1,280</t>
        </is>
      </c>
      <c r="G22" t="inlineStr">
        <is>
          <t>-28,002</t>
        </is>
      </c>
      <c r="H22" t="inlineStr">
        <is>
          <t>118,615</t>
        </is>
      </c>
    </row>
    <row r="23">
      <c r="A23" s="1" t="n">
        <v>21</v>
      </c>
      <c r="B23" t="inlineStr">
        <is>
          <t>1.1.9.2.1.1.</t>
        </is>
      </c>
      <c r="C23" t="inlineStr">
        <is>
          <t xml:space="preserve">    =&gt;=&gt;=&gt;Change in Tax Payable</t>
        </is>
      </c>
      <c r="D23" t="inlineStr">
        <is>
          <t>3,587</t>
        </is>
      </c>
      <c r="E23" t="inlineStr">
        <is>
          <t>3,587</t>
        </is>
      </c>
      <c r="F23" t="inlineStr">
        <is>
          <t>182</t>
        </is>
      </c>
      <c r="G23" t="inlineStr">
        <is>
          <t>-18,798</t>
        </is>
      </c>
      <c r="H23" t="inlineStr">
        <is>
          <t>28,900</t>
        </is>
      </c>
    </row>
    <row r="24">
      <c r="A24" s="1" t="n">
        <v>22</v>
      </c>
      <c r="B24" t="inlineStr">
        <is>
          <t>1.1.9.2.1.1.1.</t>
        </is>
      </c>
      <c r="C24" t="inlineStr">
        <is>
          <t xml:space="preserve">    =&gt;=&gt;=&gt;  Change in Income Tax Payable</t>
        </is>
      </c>
      <c r="D24" t="inlineStr">
        <is>
          <t>3,587</t>
        </is>
      </c>
      <c r="E24" t="inlineStr">
        <is>
          <t>3,587</t>
        </is>
      </c>
      <c r="F24" t="inlineStr">
        <is>
          <t>182</t>
        </is>
      </c>
      <c r="G24" t="inlineStr">
        <is>
          <t>-18,798</t>
        </is>
      </c>
      <c r="H24" t="inlineStr">
        <is>
          <t>28,900</t>
        </is>
      </c>
    </row>
    <row r="25">
      <c r="A25" s="1" t="n">
        <v>23</v>
      </c>
      <c r="B25" t="inlineStr">
        <is>
          <t>1.1.9.2.1.2.</t>
        </is>
      </c>
      <c r="C25" t="inlineStr">
        <is>
          <t xml:space="preserve">    =&gt;=&gt;  Change in Account Payable</t>
        </is>
      </c>
      <c r="D25" t="inlineStr">
        <is>
          <t>52,610</t>
        </is>
      </c>
      <c r="E25" t="inlineStr">
        <is>
          <t>52,610</t>
        </is>
      </c>
      <c r="F25" t="inlineStr">
        <is>
          <t>1,098</t>
        </is>
      </c>
      <c r="G25" t="inlineStr">
        <is>
          <t>-9,204</t>
        </is>
      </c>
      <c r="H25" t="inlineStr">
        <is>
          <t>89,715</t>
        </is>
      </c>
    </row>
    <row r="26">
      <c r="A26" s="1" t="n">
        <v>24</v>
      </c>
      <c r="B26" t="inlineStr">
        <is>
          <t>1.1.9.2.2.</t>
        </is>
      </c>
      <c r="C26" t="inlineStr">
        <is>
          <t xml:space="preserve">    =&gt;  Change in Accrued Expense</t>
        </is>
      </c>
      <c r="D26" t="inlineStr">
        <is>
          <t>99,005</t>
        </is>
      </c>
      <c r="E26" t="inlineStr">
        <is>
          <t>99,005</t>
        </is>
      </c>
      <c r="F26" t="inlineStr">
        <is>
          <t>119,231</t>
        </is>
      </c>
      <c r="G26" t="inlineStr">
        <is>
          <t>60,883</t>
        </is>
      </c>
      <c r="H26" t="inlineStr">
        <is>
          <t>-</t>
        </is>
      </c>
    </row>
    <row r="27">
      <c r="A27" s="1" t="n">
        <v>25</v>
      </c>
      <c r="B27" t="inlineStr">
        <is>
          <t>1.1.9.3.</t>
        </is>
      </c>
      <c r="C27" t="inlineStr">
        <is>
          <t xml:space="preserve">    =&gt;Change in Other Current Assets</t>
        </is>
      </c>
      <c r="D27" t="inlineStr">
        <is>
          <t>-</t>
        </is>
      </c>
      <c r="E27" t="inlineStr">
        <is>
          <t>-</t>
        </is>
      </c>
      <c r="F27" t="inlineStr">
        <is>
          <t>-</t>
        </is>
      </c>
      <c r="G27" t="inlineStr">
        <is>
          <t>-6,830</t>
        </is>
      </c>
      <c r="H27" t="inlineStr">
        <is>
          <t>-1,295</t>
        </is>
      </c>
    </row>
    <row r="28">
      <c r="A28" s="1" t="n">
        <v>26</v>
      </c>
      <c r="B28" t="inlineStr">
        <is>
          <t>1.1.9.4.</t>
        </is>
      </c>
      <c r="C28" t="inlineStr">
        <is>
          <t xml:space="preserve">      Change in Other Working Capital</t>
        </is>
      </c>
      <c r="D28" t="inlineStr">
        <is>
          <t>83,798</t>
        </is>
      </c>
      <c r="E28" t="inlineStr">
        <is>
          <t>83,798</t>
        </is>
      </c>
      <c r="F28" t="inlineStr">
        <is>
          <t>16,606</t>
        </is>
      </c>
      <c r="G28" t="inlineStr">
        <is>
          <t>-30,338</t>
        </is>
      </c>
      <c r="H28" t="inlineStr">
        <is>
          <t>-</t>
        </is>
      </c>
    </row>
    <row r="29">
      <c r="A29" s="1" t="n">
        <v>27</v>
      </c>
      <c r="B29" t="inlineStr">
        <is>
          <t>2.</t>
        </is>
      </c>
      <c r="C29" t="inlineStr">
        <is>
          <t>Investing Cash Flow</t>
        </is>
      </c>
      <c r="D29" t="inlineStr">
        <is>
          <t>-87,609</t>
        </is>
      </c>
      <c r="E29" t="inlineStr">
        <is>
          <t>-87,609</t>
        </is>
      </c>
      <c r="F29" t="inlineStr">
        <is>
          <t>9,461</t>
        </is>
      </c>
      <c r="G29" t="inlineStr">
        <is>
          <t>-102,138</t>
        </is>
      </c>
      <c r="H29" t="inlineStr">
        <is>
          <t>-88,509</t>
        </is>
      </c>
    </row>
    <row r="30">
      <c r="A30" s="1" t="n">
        <v>28</v>
      </c>
      <c r="B30" t="inlineStr">
        <is>
          <t>2.1.</t>
        </is>
      </c>
      <c r="C30" t="inlineStr">
        <is>
          <t xml:space="preserve">  Cash Flow from Continuing Investing Activities</t>
        </is>
      </c>
      <c r="D30" t="inlineStr">
        <is>
          <t>-87,609</t>
        </is>
      </c>
      <c r="E30" t="inlineStr">
        <is>
          <t>-87,609</t>
        </is>
      </c>
      <c r="F30" t="inlineStr">
        <is>
          <t>9,461</t>
        </is>
      </c>
      <c r="G30" t="inlineStr">
        <is>
          <t>-102,138</t>
        </is>
      </c>
      <c r="H30" t="inlineStr">
        <is>
          <t>-88,509</t>
        </is>
      </c>
    </row>
    <row r="31">
      <c r="A31" s="1" t="n">
        <v>29</v>
      </c>
      <c r="B31" t="inlineStr">
        <is>
          <t>2.1.1.</t>
        </is>
      </c>
      <c r="C31" t="inlineStr">
        <is>
          <t xml:space="preserve">  =&gt;Capital Expenditure Reported</t>
        </is>
      </c>
      <c r="D31" t="inlineStr">
        <is>
          <t>-36,611</t>
        </is>
      </c>
      <c r="E31" t="inlineStr">
        <is>
          <t>-36,611</t>
        </is>
      </c>
      <c r="F31" t="inlineStr">
        <is>
          <t>-33,377</t>
        </is>
      </c>
      <c r="G31" t="inlineStr">
        <is>
          <t>-59,464</t>
        </is>
      </c>
      <c r="H31" t="inlineStr">
        <is>
          <t>-42,484</t>
        </is>
      </c>
    </row>
    <row r="32">
      <c r="A32" s="1" t="n">
        <v>30</v>
      </c>
      <c r="B32" t="inlineStr">
        <is>
          <t>2.1.2.</t>
        </is>
      </c>
      <c r="C32" t="inlineStr">
        <is>
          <t xml:space="preserve">  =&gt;Net Business Purchase And Sale</t>
        </is>
      </c>
      <c r="D32" t="inlineStr">
        <is>
          <t>0</t>
        </is>
      </c>
      <c r="E32" t="inlineStr">
        <is>
          <t>0</t>
        </is>
      </c>
      <c r="F32" t="inlineStr">
        <is>
          <t>-15,836</t>
        </is>
      </c>
      <c r="G32" t="inlineStr">
        <is>
          <t>0</t>
        </is>
      </c>
      <c r="H32" t="inlineStr">
        <is>
          <t>0</t>
        </is>
      </c>
    </row>
    <row r="33">
      <c r="A33" s="1" t="n">
        <v>31</v>
      </c>
      <c r="B33" t="inlineStr">
        <is>
          <t>2.1.2.1.</t>
        </is>
      </c>
      <c r="C33" t="inlineStr">
        <is>
          <t xml:space="preserve">  =&gt;  Purchase of Business</t>
        </is>
      </c>
      <c r="D33" t="inlineStr">
        <is>
          <t>0</t>
        </is>
      </c>
      <c r="E33" t="inlineStr">
        <is>
          <t>0</t>
        </is>
      </c>
      <c r="F33" t="inlineStr">
        <is>
          <t>-15,836</t>
        </is>
      </c>
      <c r="G33" t="inlineStr">
        <is>
          <t>0</t>
        </is>
      </c>
      <c r="H33" t="inlineStr">
        <is>
          <t>0</t>
        </is>
      </c>
    </row>
    <row r="34">
      <c r="A34" s="1" t="n">
        <v>32</v>
      </c>
      <c r="B34" t="inlineStr">
        <is>
          <t>2.1.3.</t>
        </is>
      </c>
      <c r="C34" t="inlineStr">
        <is>
          <t xml:space="preserve">  =&gt;Net Investment Purchase And Sale</t>
        </is>
      </c>
      <c r="D34" t="inlineStr">
        <is>
          <t>-50,998</t>
        </is>
      </c>
      <c r="E34" t="inlineStr">
        <is>
          <t>-50,998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</row>
    <row r="35">
      <c r="A35" s="1" t="n">
        <v>33</v>
      </c>
      <c r="B35" t="inlineStr">
        <is>
          <t>2.1.3.1.</t>
        </is>
      </c>
      <c r="C35" t="inlineStr">
        <is>
          <t xml:space="preserve">  =&gt;=&gt;Purchase of Investment</t>
        </is>
      </c>
      <c r="D35" t="inlineStr">
        <is>
          <t>-85,432</t>
        </is>
      </c>
      <c r="E35" t="inlineStr">
        <is>
          <t>-85,432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</row>
    <row r="36">
      <c r="A36" s="1" t="n">
        <v>34</v>
      </c>
      <c r="B36" t="inlineStr">
        <is>
          <t>2.1.3.2.</t>
        </is>
      </c>
      <c r="C36" t="inlineStr">
        <is>
          <t xml:space="preserve">  =&gt;  Sale of Investment</t>
        </is>
      </c>
      <c r="D36" t="inlineStr">
        <is>
          <t>34,434</t>
        </is>
      </c>
      <c r="E36" t="inlineStr">
        <is>
          <t>34,434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</row>
    <row r="37">
      <c r="A37" s="1" t="n">
        <v>35</v>
      </c>
      <c r="B37" t="inlineStr">
        <is>
          <t>2.1.4.</t>
        </is>
      </c>
      <c r="C37" t="inlineStr">
        <is>
          <t xml:space="preserve">    Net Other Investing Changes</t>
        </is>
      </c>
      <c r="D37" t="inlineStr">
        <is>
          <t>-</t>
        </is>
      </c>
      <c r="E37" t="inlineStr">
        <is>
          <t>-</t>
        </is>
      </c>
      <c r="F37" t="inlineStr">
        <is>
          <t>58,674</t>
        </is>
      </c>
      <c r="G37" t="inlineStr">
        <is>
          <t>-42,674</t>
        </is>
      </c>
      <c r="H37" t="inlineStr">
        <is>
          <t>-46,025</t>
        </is>
      </c>
    </row>
    <row r="38">
      <c r="A38" s="1" t="n">
        <v>36</v>
      </c>
      <c r="B38" t="inlineStr">
        <is>
          <t>3.</t>
        </is>
      </c>
      <c r="C38" t="inlineStr">
        <is>
          <t>Financing Cash Flow</t>
        </is>
      </c>
      <c r="D38" t="inlineStr">
        <is>
          <t>-458,589</t>
        </is>
      </c>
      <c r="E38" t="inlineStr">
        <is>
          <t>-458,589</t>
        </is>
      </c>
      <c r="F38" t="inlineStr">
        <is>
          <t>-315,325</t>
        </is>
      </c>
      <c r="G38" t="inlineStr">
        <is>
          <t>-423,366</t>
        </is>
      </c>
      <c r="H38" t="inlineStr">
        <is>
          <t>-490,115</t>
        </is>
      </c>
    </row>
    <row r="39">
      <c r="A39" s="1" t="n">
        <v>37</v>
      </c>
      <c r="B39" t="inlineStr">
        <is>
          <t>3.1.</t>
        </is>
      </c>
      <c r="C39" t="inlineStr">
        <is>
          <t xml:space="preserve">  Cash Flow from Continuing Financing Activities</t>
        </is>
      </c>
      <c r="D39" t="inlineStr">
        <is>
          <t>-458,589</t>
        </is>
      </c>
      <c r="E39" t="inlineStr">
        <is>
          <t>-458,589</t>
        </is>
      </c>
      <c r="F39" t="inlineStr">
        <is>
          <t>-315,325</t>
        </is>
      </c>
      <c r="G39" t="inlineStr">
        <is>
          <t>-423,366</t>
        </is>
      </c>
      <c r="H39" t="inlineStr">
        <is>
          <t>-490,115</t>
        </is>
      </c>
    </row>
    <row r="40">
      <c r="A40" s="1" t="n">
        <v>38</v>
      </c>
      <c r="B40" t="inlineStr">
        <is>
          <t>3.1.1.</t>
        </is>
      </c>
      <c r="C40" t="inlineStr">
        <is>
          <t xml:space="preserve">  =&gt;Net Issuance Payments of Debt</t>
        </is>
      </c>
      <c r="D40" t="inlineStr">
        <is>
          <t>-239</t>
        </is>
      </c>
      <c r="E40" t="inlineStr">
        <is>
          <t>-239</t>
        </is>
      </c>
      <c r="F40" t="inlineStr">
        <is>
          <t>-218</t>
        </is>
      </c>
      <c r="G40" t="inlineStr">
        <is>
          <t>-200</t>
        </is>
      </c>
      <c r="H40" t="inlineStr">
        <is>
          <t>-183</t>
        </is>
      </c>
    </row>
    <row r="41">
      <c r="A41" s="1" t="n">
        <v>39</v>
      </c>
      <c r="B41" t="inlineStr">
        <is>
          <t>3.1.1.1.</t>
        </is>
      </c>
      <c r="C41" t="inlineStr">
        <is>
          <t xml:space="preserve">  =&gt;  Net Long Term Debt Issuance</t>
        </is>
      </c>
      <c r="D41" t="inlineStr">
        <is>
          <t>-239</t>
        </is>
      </c>
      <c r="E41" t="inlineStr">
        <is>
          <t>-239</t>
        </is>
      </c>
      <c r="F41" t="inlineStr">
        <is>
          <t>-218</t>
        </is>
      </c>
      <c r="G41" t="inlineStr">
        <is>
          <t>-200</t>
        </is>
      </c>
      <c r="H41" t="inlineStr">
        <is>
          <t>-183</t>
        </is>
      </c>
    </row>
    <row r="42">
      <c r="A42" s="1" t="n">
        <v>40</v>
      </c>
      <c r="B42" t="inlineStr">
        <is>
          <t>3.1.1.1.1.</t>
        </is>
      </c>
      <c r="C42" t="inlineStr">
        <is>
          <t xml:space="preserve">  =&gt;    Long Term Debt Payments</t>
        </is>
      </c>
      <c r="D42" t="inlineStr">
        <is>
          <t>-239</t>
        </is>
      </c>
      <c r="E42" t="inlineStr">
        <is>
          <t>-239</t>
        </is>
      </c>
      <c r="F42" t="inlineStr">
        <is>
          <t>-218</t>
        </is>
      </c>
      <c r="G42" t="inlineStr">
        <is>
          <t>-200</t>
        </is>
      </c>
      <c r="H42" t="inlineStr">
        <is>
          <t>-183</t>
        </is>
      </c>
    </row>
    <row r="43">
      <c r="A43" s="1" t="n">
        <v>41</v>
      </c>
      <c r="B43" t="inlineStr">
        <is>
          <t>3.1.2.</t>
        </is>
      </c>
      <c r="C43" t="inlineStr">
        <is>
          <t xml:space="preserve">  =&gt;Net Common Stock Issuance</t>
        </is>
      </c>
      <c r="D43" t="inlineStr">
        <is>
          <t>-287,738</t>
        </is>
      </c>
      <c r="E43" t="inlineStr">
        <is>
          <t>-287,738</t>
        </is>
      </c>
      <c r="F43" t="inlineStr">
        <is>
          <t>-159,172</t>
        </is>
      </c>
      <c r="G43" t="inlineStr">
        <is>
          <t>-277,535</t>
        </is>
      </c>
      <c r="H43" t="inlineStr">
        <is>
          <t>-353,509</t>
        </is>
      </c>
    </row>
    <row r="44">
      <c r="A44" s="1" t="n">
        <v>42</v>
      </c>
      <c r="B44" t="inlineStr">
        <is>
          <t>3.1.2.1.</t>
        </is>
      </c>
      <c r="C44" t="inlineStr">
        <is>
          <t xml:space="preserve">  =&gt;=&gt;Common Stock Issuance</t>
        </is>
      </c>
      <c r="D44" t="inlineStr">
        <is>
          <t>2,796</t>
        </is>
      </c>
      <c r="E44" t="inlineStr">
        <is>
          <t>2,796</t>
        </is>
      </c>
      <c r="F44" t="inlineStr">
        <is>
          <t>2,506</t>
        </is>
      </c>
      <c r="G44" t="inlineStr">
        <is>
          <t>4,253</t>
        </is>
      </c>
      <c r="H44" t="inlineStr">
        <is>
          <t>5,614</t>
        </is>
      </c>
    </row>
    <row r="45">
      <c r="A45" s="1" t="n">
        <v>43</v>
      </c>
      <c r="B45" t="inlineStr">
        <is>
          <t>3.1.2.2.</t>
        </is>
      </c>
      <c r="C45" t="inlineStr">
        <is>
          <t xml:space="preserve">  =&gt;  Common Stock Payments</t>
        </is>
      </c>
      <c r="D45" t="inlineStr">
        <is>
          <t>-287,738</t>
        </is>
      </c>
      <c r="E45" t="inlineStr">
        <is>
          <t>-287,738</t>
        </is>
      </c>
      <c r="F45" t="inlineStr">
        <is>
          <t>-159,172</t>
        </is>
      </c>
      <c r="G45" t="inlineStr">
        <is>
          <t>-277,535</t>
        </is>
      </c>
      <c r="H45" t="inlineStr">
        <is>
          <t>-353,509</t>
        </is>
      </c>
    </row>
    <row r="46">
      <c r="A46" s="1" t="n">
        <v>44</v>
      </c>
      <c r="B46" t="inlineStr">
        <is>
          <t>3.1.3.</t>
        </is>
      </c>
      <c r="C46" t="inlineStr">
        <is>
          <t xml:space="preserve">  =&gt;Cash Dividends Paid</t>
        </is>
      </c>
      <c r="D46" t="inlineStr">
        <is>
          <t>-170,612</t>
        </is>
      </c>
      <c r="E46" t="inlineStr">
        <is>
          <t>-170,612</t>
        </is>
      </c>
      <c r="F46" t="inlineStr">
        <is>
          <t>-155,935</t>
        </is>
      </c>
      <c r="G46" t="inlineStr">
        <is>
          <t>-145,631</t>
        </is>
      </c>
      <c r="H46" t="inlineStr">
        <is>
          <t>-136,423</t>
        </is>
      </c>
    </row>
    <row r="47">
      <c r="A47" s="1" t="n">
        <v>45</v>
      </c>
      <c r="B47" t="inlineStr">
        <is>
          <t>3.1.3.1.</t>
        </is>
      </c>
      <c r="C47" t="inlineStr">
        <is>
          <t xml:space="preserve">  =&gt;  Common Stock Dividend Paid</t>
        </is>
      </c>
      <c r="D47" t="inlineStr">
        <is>
          <t>-</t>
        </is>
      </c>
      <c r="E47" t="inlineStr">
        <is>
          <t>-</t>
        </is>
      </c>
      <c r="F47" t="inlineStr">
        <is>
          <t>-155,935</t>
        </is>
      </c>
      <c r="G47" t="inlineStr">
        <is>
          <t>-145,631</t>
        </is>
      </c>
      <c r="H47" t="inlineStr">
        <is>
          <t>-136,423</t>
        </is>
      </c>
    </row>
    <row r="48">
      <c r="A48" s="1" t="n">
        <v>46</v>
      </c>
      <c r="B48" t="inlineStr">
        <is>
          <t>3.1.4.</t>
        </is>
      </c>
      <c r="C48" t="inlineStr">
        <is>
          <t xml:space="preserve">    Proceeds from Stock Option Exercised</t>
        </is>
      </c>
      <c r="D48" t="inlineStr">
        <is>
          <t>-</t>
        </is>
      </c>
      <c r="E48" t="inlineStr">
        <is>
          <t>-</t>
        </is>
      </c>
      <c r="F48" t="inlineStr">
        <is>
          <t>-</t>
        </is>
      </c>
      <c r="G48" t="inlineStr">
        <is>
          <t>-</t>
        </is>
      </c>
      <c r="H48" t="inlineStr">
        <is>
          <t>0</t>
        </is>
      </c>
    </row>
    <row r="49">
      <c r="A49" s="1" t="n">
        <v>47</v>
      </c>
      <c r="B49" t="inlineStr">
        <is>
          <t>4.</t>
        </is>
      </c>
      <c r="C49" t="inlineStr">
        <is>
          <t>End Cash Position</t>
        </is>
      </c>
      <c r="D49" t="inlineStr">
        <is>
          <t>619,001</t>
        </is>
      </c>
      <c r="E49" t="inlineStr">
        <is>
          <t>619,001</t>
        </is>
      </c>
      <c r="F49" t="inlineStr">
        <is>
          <t>574,426</t>
        </is>
      </c>
      <c r="G49" t="inlineStr">
        <is>
          <t>270,478</t>
        </is>
      </c>
      <c r="H49" t="inlineStr">
        <is>
          <t>276,579</t>
        </is>
      </c>
    </row>
    <row r="50">
      <c r="A50" s="1" t="n">
        <v>48</v>
      </c>
      <c r="B50" t="inlineStr">
        <is>
          <t>4.1.</t>
        </is>
      </c>
      <c r="C50">
        <f>&gt;Changes in Cash</f>
        <v/>
      </c>
      <c r="D50" t="inlineStr">
        <is>
          <t>56,938</t>
        </is>
      </c>
      <c r="E50" t="inlineStr">
        <is>
          <t>56,938</t>
        </is>
      </c>
      <c r="F50" t="inlineStr">
        <is>
          <t>290,664</t>
        </is>
      </c>
      <c r="G50" t="inlineStr">
        <is>
          <t>-5,875</t>
        </is>
      </c>
      <c r="H50" t="inlineStr">
        <is>
          <t>-6,302</t>
        </is>
      </c>
    </row>
    <row r="51">
      <c r="A51" s="1" t="n">
        <v>49</v>
      </c>
      <c r="B51" t="inlineStr">
        <is>
          <t>4.2.</t>
        </is>
      </c>
      <c r="C51">
        <f>&gt;Effect of Exchange Rate Changes</f>
        <v/>
      </c>
      <c r="D51" t="inlineStr">
        <is>
          <t>-12,363</t>
        </is>
      </c>
      <c r="E51" t="inlineStr">
        <is>
          <t>-12,363</t>
        </is>
      </c>
      <c r="F51" t="inlineStr">
        <is>
          <t>13,284</t>
        </is>
      </c>
      <c r="G51" t="inlineStr">
        <is>
          <t>-226</t>
        </is>
      </c>
      <c r="H51" t="inlineStr">
        <is>
          <t>-11,872</t>
        </is>
      </c>
    </row>
    <row r="52">
      <c r="A52" s="1" t="n">
        <v>50</v>
      </c>
      <c r="B52" t="inlineStr">
        <is>
          <t>4.3.</t>
        </is>
      </c>
      <c r="C52" t="inlineStr">
        <is>
          <t xml:space="preserve">  Beginning Cash Position</t>
        </is>
      </c>
      <c r="D52" t="inlineStr">
        <is>
          <t>574,426</t>
        </is>
      </c>
      <c r="E52" t="inlineStr">
        <is>
          <t>574,426</t>
        </is>
      </c>
      <c r="F52" t="inlineStr">
        <is>
          <t>270,478</t>
        </is>
      </c>
      <c r="G52" t="inlineStr">
        <is>
          <t>276,579</t>
        </is>
      </c>
      <c r="H52" t="inlineStr">
        <is>
          <t>294,753</t>
        </is>
      </c>
    </row>
    <row r="53">
      <c r="A53" s="1" t="n">
        <v>51</v>
      </c>
      <c r="B53" t="inlineStr">
        <is>
          <t>5.</t>
        </is>
      </c>
      <c r="C53" t="inlineStr">
        <is>
          <t>Income Tax Paid Supplemental Data</t>
        </is>
      </c>
      <c r="D53" t="inlineStr">
        <is>
          <t>219,726</t>
        </is>
      </c>
      <c r="E53" t="inlineStr">
        <is>
          <t>219,726</t>
        </is>
      </c>
      <c r="F53" t="inlineStr">
        <is>
          <t>128,321</t>
        </is>
      </c>
      <c r="G53" t="inlineStr">
        <is>
          <t>191,522</t>
        </is>
      </c>
      <c r="H53" t="inlineStr">
        <is>
          <t>137,147</t>
        </is>
      </c>
    </row>
    <row r="54">
      <c r="A54" s="1" t="n">
        <v>52</v>
      </c>
      <c r="B54" t="inlineStr">
        <is>
          <t>6.</t>
        </is>
      </c>
      <c r="C54" t="inlineStr">
        <is>
          <t>Interest Paid Supplemental Data</t>
        </is>
      </c>
      <c r="D54" t="inlineStr">
        <is>
          <t>548</t>
        </is>
      </c>
      <c r="E54" t="inlineStr">
        <is>
          <t>548</t>
        </is>
      </c>
      <c r="F54" t="inlineStr">
        <is>
          <t>577</t>
        </is>
      </c>
      <c r="G54" t="inlineStr">
        <is>
          <t>232</t>
        </is>
      </c>
      <c r="H54" t="inlineStr">
        <is>
          <t>233</t>
        </is>
      </c>
    </row>
    <row r="55">
      <c r="A55" s="1" t="n">
        <v>53</v>
      </c>
      <c r="B55" t="inlineStr">
        <is>
          <t>7.</t>
        </is>
      </c>
      <c r="C55" t="inlineStr">
        <is>
          <t>Capital Expenditure</t>
        </is>
      </c>
      <c r="D55" t="inlineStr">
        <is>
          <t>-36,611</t>
        </is>
      </c>
      <c r="E55" t="inlineStr">
        <is>
          <t>-36,611</t>
        </is>
      </c>
      <c r="F55" t="inlineStr">
        <is>
          <t>-33,377</t>
        </is>
      </c>
      <c r="G55" t="inlineStr">
        <is>
          <t>-59,464</t>
        </is>
      </c>
      <c r="H55" t="inlineStr">
        <is>
          <t>-42,484</t>
        </is>
      </c>
    </row>
    <row r="56">
      <c r="A56" s="1" t="n">
        <v>54</v>
      </c>
      <c r="B56" t="inlineStr">
        <is>
          <t>8.</t>
        </is>
      </c>
      <c r="C56" t="inlineStr">
        <is>
          <t>Issuance of Capital Stock</t>
        </is>
      </c>
      <c r="D56" t="inlineStr">
        <is>
          <t>2,796</t>
        </is>
      </c>
      <c r="E56" t="inlineStr">
        <is>
          <t>2,796</t>
        </is>
      </c>
      <c r="F56" t="inlineStr">
        <is>
          <t>2,506</t>
        </is>
      </c>
      <c r="G56" t="inlineStr">
        <is>
          <t>4,253</t>
        </is>
      </c>
      <c r="H56" t="inlineStr">
        <is>
          <t>5,614</t>
        </is>
      </c>
    </row>
    <row r="57">
      <c r="A57" s="1" t="n">
        <v>55</v>
      </c>
      <c r="B57" t="inlineStr">
        <is>
          <t>9.</t>
        </is>
      </c>
      <c r="C57" t="inlineStr">
        <is>
          <t>Repayment of Debt</t>
        </is>
      </c>
      <c r="D57" t="inlineStr">
        <is>
          <t>-239</t>
        </is>
      </c>
      <c r="E57" t="inlineStr">
        <is>
          <t>-239</t>
        </is>
      </c>
      <c r="F57" t="inlineStr">
        <is>
          <t>-218</t>
        </is>
      </c>
      <c r="G57" t="inlineStr">
        <is>
          <t>-200</t>
        </is>
      </c>
      <c r="H57" t="inlineStr">
        <is>
          <t>-183</t>
        </is>
      </c>
    </row>
    <row r="58">
      <c r="A58" s="1" t="n">
        <v>56</v>
      </c>
      <c r="B58" t="inlineStr">
        <is>
          <t>10.</t>
        </is>
      </c>
      <c r="C58" t="inlineStr">
        <is>
          <t>Repurchase of Capital Stock</t>
        </is>
      </c>
      <c r="D58" t="inlineStr">
        <is>
          <t>-287,738</t>
        </is>
      </c>
      <c r="E58" t="inlineStr">
        <is>
          <t>-287,738</t>
        </is>
      </c>
      <c r="F58" t="inlineStr">
        <is>
          <t>-159,172</t>
        </is>
      </c>
      <c r="G58" t="inlineStr">
        <is>
          <t>-277,535</t>
        </is>
      </c>
      <c r="H58" t="inlineStr">
        <is>
          <t>-353,509</t>
        </is>
      </c>
    </row>
    <row r="59">
      <c r="A59" s="1" t="n">
        <v>57</v>
      </c>
      <c r="B59" t="inlineStr">
        <is>
          <t>11.</t>
        </is>
      </c>
      <c r="C59" t="inlineStr">
        <is>
          <t>Free Cash Flow</t>
        </is>
      </c>
      <c r="D59" t="inlineStr">
        <is>
          <t>566,525</t>
        </is>
      </c>
      <c r="E59" t="inlineStr">
        <is>
          <t>566,525</t>
        </is>
      </c>
      <c r="F59" t="inlineStr">
        <is>
          <t>563,151</t>
        </is>
      </c>
      <c r="G59" t="inlineStr">
        <is>
          <t>460,165</t>
        </is>
      </c>
      <c r="H59" t="inlineStr">
        <is>
          <t>529,838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