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s" sheetId="1" state="visible" r:id="rId1"/>
    <sheet xmlns:r="http://schemas.openxmlformats.org/officeDocument/2006/relationships" name="balance-sheet" sheetId="2" state="visible" r:id="rId2"/>
    <sheet xmlns:r="http://schemas.openxmlformats.org/officeDocument/2006/relationships" name="cash-flow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12/30/2021</t>
        </is>
      </c>
      <c r="F1" s="1" t="inlineStr">
        <is>
          <t>12/30/2020</t>
        </is>
      </c>
      <c r="G1" s="1" t="inlineStr">
        <is>
          <t>12/30/2019</t>
        </is>
      </c>
      <c r="H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Revenue</t>
        </is>
      </c>
      <c r="D2" t="inlineStr">
        <is>
          <t>2,424,300</t>
        </is>
      </c>
      <c r="E2" t="inlineStr">
        <is>
          <t>2,424,300</t>
        </is>
      </c>
      <c r="F2" t="inlineStr">
        <is>
          <t>2,161,220</t>
        </is>
      </c>
      <c r="G2" t="inlineStr">
        <is>
          <t>2,015,477</t>
        </is>
      </c>
      <c r="H2" t="inlineStr">
        <is>
          <t>1,821,565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Operating Revenue</t>
        </is>
      </c>
      <c r="D3" t="inlineStr">
        <is>
          <t>2,424,300</t>
        </is>
      </c>
      <c r="E3" t="inlineStr">
        <is>
          <t>2,424,300</t>
        </is>
      </c>
      <c r="F3" t="inlineStr">
        <is>
          <t>2,161,220</t>
        </is>
      </c>
      <c r="G3" t="inlineStr">
        <is>
          <t>2,015,477</t>
        </is>
      </c>
      <c r="H3" t="inlineStr">
        <is>
          <t>1,821,565</t>
        </is>
      </c>
    </row>
    <row r="4">
      <c r="A4" s="1" t="n">
        <v>2</v>
      </c>
      <c r="B4" t="inlineStr">
        <is>
          <t>2.</t>
        </is>
      </c>
      <c r="C4" t="inlineStr">
        <is>
          <t>Cost of Revenue</t>
        </is>
      </c>
      <c r="D4" t="inlineStr">
        <is>
          <t>1,162,617</t>
        </is>
      </c>
      <c r="E4" t="inlineStr">
        <is>
          <t>1,162,617</t>
        </is>
      </c>
      <c r="F4" t="inlineStr">
        <is>
          <t>1,048,592</t>
        </is>
      </c>
      <c r="G4" t="inlineStr">
        <is>
          <t>993,593</t>
        </is>
      </c>
      <c r="H4" t="inlineStr">
        <is>
          <t>894,437</t>
        </is>
      </c>
    </row>
    <row r="5">
      <c r="A5" s="1" t="n">
        <v>3</v>
      </c>
      <c r="B5" t="inlineStr">
        <is>
          <t>3.</t>
        </is>
      </c>
      <c r="C5" t="inlineStr">
        <is>
          <t>Gross Profit</t>
        </is>
      </c>
      <c r="D5" t="inlineStr">
        <is>
          <t>1,261,683</t>
        </is>
      </c>
      <c r="E5" t="inlineStr">
        <is>
          <t>1,261,683</t>
        </is>
      </c>
      <c r="F5" t="inlineStr">
        <is>
          <t>1,112,628</t>
        </is>
      </c>
      <c r="G5" t="inlineStr">
        <is>
          <t>1,021,884</t>
        </is>
      </c>
      <c r="H5" t="inlineStr">
        <is>
          <t>927,128</t>
        </is>
      </c>
    </row>
    <row r="6">
      <c r="A6" s="1" t="n">
        <v>4</v>
      </c>
      <c r="B6" t="inlineStr">
        <is>
          <t>4.</t>
        </is>
      </c>
      <c r="C6" t="inlineStr">
        <is>
          <t>Operating Expense</t>
        </is>
      </c>
      <c r="D6" t="inlineStr">
        <is>
          <t>821,694</t>
        </is>
      </c>
      <c r="E6" t="inlineStr">
        <is>
          <t>821,694</t>
        </is>
      </c>
      <c r="F6" t="inlineStr">
        <is>
          <t>751,227</t>
        </is>
      </c>
      <c r="G6" t="inlineStr">
        <is>
          <t>704,490</t>
        </is>
      </c>
      <c r="H6" t="inlineStr">
        <is>
          <t>617,490</t>
        </is>
      </c>
    </row>
    <row r="7">
      <c r="A7" s="1" t="n">
        <v>5</v>
      </c>
      <c r="B7" t="inlineStr">
        <is>
          <t>4.1.</t>
        </is>
      </c>
      <c r="C7">
        <f>&gt;Selling General and Administrative</f>
        <v/>
      </c>
      <c r="D7" t="inlineStr">
        <is>
          <t>727,489</t>
        </is>
      </c>
      <c r="E7" t="inlineStr">
        <is>
          <t>727,489</t>
        </is>
      </c>
      <c r="F7" t="inlineStr">
        <is>
          <t>662,898</t>
        </is>
      </c>
      <c r="G7" t="inlineStr">
        <is>
          <t>623,379</t>
        </is>
      </c>
      <c r="H7" t="inlineStr">
        <is>
          <t>550,698</t>
        </is>
      </c>
    </row>
    <row r="8">
      <c r="A8" s="1" t="n">
        <v>6</v>
      </c>
      <c r="B8" t="inlineStr">
        <is>
          <t>4.1.1.</t>
        </is>
      </c>
      <c r="C8">
        <f>&gt;  General &amp; Administrative Expense</f>
        <v/>
      </c>
      <c r="D8" t="inlineStr">
        <is>
          <t>-</t>
        </is>
      </c>
      <c r="E8" t="inlineStr">
        <is>
          <t>-</t>
        </is>
      </c>
      <c r="F8" t="inlineStr">
        <is>
          <t>662,898</t>
        </is>
      </c>
      <c r="G8" t="inlineStr">
        <is>
          <t>623,379</t>
        </is>
      </c>
      <c r="H8" t="inlineStr">
        <is>
          <t>550,698</t>
        </is>
      </c>
    </row>
    <row r="9">
      <c r="A9" s="1" t="n">
        <v>7</v>
      </c>
      <c r="B9" t="inlineStr">
        <is>
          <t>4.1.1.1.</t>
        </is>
      </c>
      <c r="C9">
        <f>&gt;  =&gt;Salaries and Wages</f>
        <v/>
      </c>
      <c r="D9" t="inlineStr">
        <is>
          <t>-</t>
        </is>
      </c>
      <c r="E9" t="inlineStr">
        <is>
          <t>-</t>
        </is>
      </c>
      <c r="F9" t="inlineStr">
        <is>
          <t>6,691</t>
        </is>
      </c>
      <c r="G9" t="inlineStr">
        <is>
          <t>49,898</t>
        </is>
      </c>
      <c r="H9" t="inlineStr">
        <is>
          <t>-</t>
        </is>
      </c>
    </row>
    <row r="10">
      <c r="A10" s="1" t="n">
        <v>8</v>
      </c>
      <c r="B10" t="inlineStr">
        <is>
          <t>4.1.1.2.</t>
        </is>
      </c>
      <c r="C10">
        <f>&gt;    Other G and A</f>
        <v/>
      </c>
      <c r="D10" t="inlineStr">
        <is>
          <t>-</t>
        </is>
      </c>
      <c r="E10" t="inlineStr">
        <is>
          <t>-</t>
        </is>
      </c>
      <c r="F10" t="inlineStr">
        <is>
          <t>656,207</t>
        </is>
      </c>
      <c r="G10" t="inlineStr">
        <is>
          <t>623,379</t>
        </is>
      </c>
      <c r="H10" t="inlineStr">
        <is>
          <t>550,698</t>
        </is>
      </c>
    </row>
    <row r="11">
      <c r="A11" s="1" t="n">
        <v>9</v>
      </c>
      <c r="B11" t="inlineStr">
        <is>
          <t>4.2.</t>
        </is>
      </c>
      <c r="C11">
        <f>&gt;Depreciation Amortization Depletion</f>
        <v/>
      </c>
      <c r="D11" t="inlineStr">
        <is>
          <t>94,205</t>
        </is>
      </c>
      <c r="E11" t="inlineStr">
        <is>
          <t>94,205</t>
        </is>
      </c>
      <c r="F11" t="inlineStr">
        <is>
          <t>88,329</t>
        </is>
      </c>
      <c r="G11" t="inlineStr">
        <is>
          <t>81,111</t>
        </is>
      </c>
      <c r="H11" t="inlineStr">
        <is>
          <t>66,792</t>
        </is>
      </c>
    </row>
    <row r="12">
      <c r="A12" s="1" t="n">
        <v>10</v>
      </c>
      <c r="B12" t="inlineStr">
        <is>
          <t>4.2.1.</t>
        </is>
      </c>
      <c r="C12">
        <f>&gt;  Depreciation &amp; amortization</f>
        <v/>
      </c>
      <c r="D12" t="inlineStr">
        <is>
          <t>94,205</t>
        </is>
      </c>
      <c r="E12" t="inlineStr">
        <is>
          <t>94,205</t>
        </is>
      </c>
      <c r="F12" t="inlineStr">
        <is>
          <t>88,329</t>
        </is>
      </c>
      <c r="G12" t="inlineStr">
        <is>
          <t>81,111</t>
        </is>
      </c>
      <c r="H12" t="inlineStr">
        <is>
          <t>66,792</t>
        </is>
      </c>
    </row>
    <row r="13">
      <c r="A13" s="1" t="n">
        <v>11</v>
      </c>
      <c r="B13" t="inlineStr">
        <is>
          <t>4.3.</t>
        </is>
      </c>
      <c r="C13" t="inlineStr">
        <is>
          <t xml:space="preserve">  Other Operating Expenses</t>
        </is>
      </c>
      <c r="D13" t="inlineStr">
        <is>
          <t>-35,679</t>
        </is>
      </c>
      <c r="E13" t="inlineStr">
        <is>
          <t>-35,679</t>
        </is>
      </c>
      <c r="F13" t="inlineStr">
        <is>
          <t>-</t>
        </is>
      </c>
      <c r="G13" t="inlineStr">
        <is>
          <t>-</t>
        </is>
      </c>
      <c r="H13" t="inlineStr">
        <is>
          <t>-</t>
        </is>
      </c>
    </row>
    <row r="14">
      <c r="A14" s="1" t="n">
        <v>12</v>
      </c>
      <c r="B14" t="inlineStr">
        <is>
          <t>5.</t>
        </is>
      </c>
      <c r="C14" t="inlineStr">
        <is>
          <t>Operating Income</t>
        </is>
      </c>
      <c r="D14" t="inlineStr">
        <is>
          <t>439,989</t>
        </is>
      </c>
      <c r="E14" t="inlineStr">
        <is>
          <t>439,989</t>
        </is>
      </c>
      <c r="F14" t="inlineStr">
        <is>
          <t>361,401</t>
        </is>
      </c>
      <c r="G14" t="inlineStr">
        <is>
          <t>317,394</t>
        </is>
      </c>
      <c r="H14" t="inlineStr">
        <is>
          <t>309,638</t>
        </is>
      </c>
    </row>
    <row r="15">
      <c r="A15" s="1" t="n">
        <v>13</v>
      </c>
      <c r="B15" t="inlineStr">
        <is>
          <t>6.</t>
        </is>
      </c>
      <c r="C15" t="inlineStr">
        <is>
          <t>Net Non Operating Interest Income Expense</t>
        </is>
      </c>
      <c r="D15" t="inlineStr">
        <is>
          <t>-830</t>
        </is>
      </c>
      <c r="E15" t="inlineStr">
        <is>
          <t>-830</t>
        </is>
      </c>
      <c r="F15" t="inlineStr">
        <is>
          <t>-5,082</t>
        </is>
      </c>
      <c r="G15" t="inlineStr">
        <is>
          <t>-6,917</t>
        </is>
      </c>
      <c r="H15" t="inlineStr">
        <is>
          <t>220</t>
        </is>
      </c>
    </row>
    <row r="16">
      <c r="A16" s="1" t="n">
        <v>14</v>
      </c>
      <c r="B16" t="inlineStr">
        <is>
          <t>6.1.</t>
        </is>
      </c>
      <c r="C16">
        <f>&gt;Interest Expense Non Operating</f>
        <v/>
      </c>
      <c r="D16" t="inlineStr">
        <is>
          <t>830</t>
        </is>
      </c>
      <c r="E16" t="inlineStr">
        <is>
          <t>830</t>
        </is>
      </c>
      <c r="F16" t="inlineStr">
        <is>
          <t>5,082</t>
        </is>
      </c>
      <c r="G16" t="inlineStr">
        <is>
          <t>-</t>
        </is>
      </c>
      <c r="H16" t="inlineStr">
        <is>
          <t>-</t>
        </is>
      </c>
    </row>
    <row r="17">
      <c r="A17" s="1" t="n">
        <v>15</v>
      </c>
      <c r="B17" t="inlineStr">
        <is>
          <t>6.2.</t>
        </is>
      </c>
      <c r="C17" t="inlineStr">
        <is>
          <t xml:space="preserve">  Total Other Finance Cost</t>
        </is>
      </c>
      <c r="D17" t="inlineStr">
        <is>
          <t>830</t>
        </is>
      </c>
      <c r="E17" t="inlineStr">
        <is>
          <t>830</t>
        </is>
      </c>
      <c r="F17" t="inlineStr">
        <is>
          <t>5,082</t>
        </is>
      </c>
      <c r="G17" t="inlineStr">
        <is>
          <t>6,917</t>
        </is>
      </c>
      <c r="H17" t="inlineStr">
        <is>
          <t>-220</t>
        </is>
      </c>
    </row>
    <row r="18">
      <c r="A18" s="1" t="n">
        <v>16</v>
      </c>
      <c r="B18" t="inlineStr">
        <is>
          <t>7.</t>
        </is>
      </c>
      <c r="C18" t="inlineStr">
        <is>
          <t>Other Income Expense</t>
        </is>
      </c>
      <c r="D18" t="inlineStr">
        <is>
          <t>35,679</t>
        </is>
      </c>
      <c r="E18" t="inlineStr">
        <is>
          <t>35,679</t>
        </is>
      </c>
      <c r="F18" t="inlineStr">
        <is>
          <t>-1,599</t>
        </is>
      </c>
      <c r="G18" t="inlineStr">
        <is>
          <t>-49,317</t>
        </is>
      </c>
      <c r="H18" t="inlineStr">
        <is>
          <t>875</t>
        </is>
      </c>
    </row>
    <row r="19">
      <c r="A19" s="1" t="n">
        <v>17</v>
      </c>
      <c r="B19" t="inlineStr">
        <is>
          <t>7.1.</t>
        </is>
      </c>
      <c r="C19">
        <f>&gt;Special Income Charges</f>
        <v/>
      </c>
      <c r="D19" t="inlineStr">
        <is>
          <t>-</t>
        </is>
      </c>
      <c r="E19" t="inlineStr">
        <is>
          <t>-</t>
        </is>
      </c>
      <c r="F19" t="inlineStr">
        <is>
          <t>-1,599</t>
        </is>
      </c>
      <c r="G19" t="inlineStr">
        <is>
          <t>-49,317</t>
        </is>
      </c>
      <c r="H19" t="inlineStr">
        <is>
          <t>875</t>
        </is>
      </c>
    </row>
    <row r="20">
      <c r="A20" s="1" t="n">
        <v>18</v>
      </c>
      <c r="B20" t="inlineStr">
        <is>
          <t>7.1.1.</t>
        </is>
      </c>
      <c r="C20">
        <f>&gt;=&gt;Other Special Charges</f>
        <v/>
      </c>
      <c r="D20" t="inlineStr">
        <is>
          <t>-</t>
        </is>
      </c>
      <c r="E20" t="inlineStr">
        <is>
          <t>-</t>
        </is>
      </c>
      <c r="F20" t="inlineStr">
        <is>
          <t>-</t>
        </is>
      </c>
      <c r="G20" t="inlineStr">
        <is>
          <t>49,898</t>
        </is>
      </c>
      <c r="H20" t="inlineStr">
        <is>
          <t>-</t>
        </is>
      </c>
    </row>
    <row r="21">
      <c r="A21" s="1" t="n">
        <v>19</v>
      </c>
      <c r="B21" t="inlineStr">
        <is>
          <t>7.1.2.</t>
        </is>
      </c>
      <c r="C21">
        <f>&gt;  Gain on Sale of PPE</f>
        <v/>
      </c>
      <c r="D21" t="inlineStr">
        <is>
          <t>-</t>
        </is>
      </c>
      <c r="E21" t="inlineStr">
        <is>
          <t>-</t>
        </is>
      </c>
      <c r="F21" t="inlineStr">
        <is>
          <t>-1,599</t>
        </is>
      </c>
      <c r="G21" t="inlineStr">
        <is>
          <t>581</t>
        </is>
      </c>
      <c r="H21" t="inlineStr">
        <is>
          <t>875</t>
        </is>
      </c>
    </row>
    <row r="22">
      <c r="A22" s="1" t="n">
        <v>20</v>
      </c>
      <c r="B22" t="inlineStr">
        <is>
          <t>7.2.</t>
        </is>
      </c>
      <c r="C22" t="inlineStr">
        <is>
          <t xml:space="preserve">  Other Non Operating Income Expenses</t>
        </is>
      </c>
      <c r="D22" t="inlineStr">
        <is>
          <t>35,679</t>
        </is>
      </c>
      <c r="E22" t="inlineStr">
        <is>
          <t>35,679</t>
        </is>
      </c>
      <c r="F22" t="inlineStr">
        <is>
          <t>-</t>
        </is>
      </c>
      <c r="G22" t="inlineStr">
        <is>
          <t>-49,898</t>
        </is>
      </c>
      <c r="H22" t="inlineStr">
        <is>
          <t>-</t>
        </is>
      </c>
    </row>
    <row r="23">
      <c r="A23" s="1" t="n">
        <v>21</v>
      </c>
      <c r="B23" t="inlineStr">
        <is>
          <t>8.</t>
        </is>
      </c>
      <c r="C23" t="inlineStr">
        <is>
          <t>Pretax Income</t>
        </is>
      </c>
      <c r="D23" t="inlineStr">
        <is>
          <t>474,838</t>
        </is>
      </c>
      <c r="E23" t="inlineStr">
        <is>
          <t>474,838</t>
        </is>
      </c>
      <c r="F23" t="inlineStr">
        <is>
          <t>354,720</t>
        </is>
      </c>
      <c r="G23" t="inlineStr">
        <is>
          <t>261,160</t>
        </is>
      </c>
      <c r="H23" t="inlineStr">
        <is>
          <t>310,733</t>
        </is>
      </c>
    </row>
    <row r="24">
      <c r="A24" s="1" t="n">
        <v>22</v>
      </c>
      <c r="B24" t="inlineStr">
        <is>
          <t>9.</t>
        </is>
      </c>
      <c r="C24" t="inlineStr">
        <is>
          <t>Tax Provision</t>
        </is>
      </c>
      <c r="D24" t="inlineStr">
        <is>
          <t>124,151</t>
        </is>
      </c>
      <c r="E24" t="inlineStr">
        <is>
          <t>124,151</t>
        </is>
      </c>
      <c r="F24" t="inlineStr">
        <is>
          <t>93,896</t>
        </is>
      </c>
      <c r="G24" t="inlineStr">
        <is>
          <t>57,813</t>
        </is>
      </c>
      <c r="H24" t="inlineStr">
        <is>
          <t>79,070</t>
        </is>
      </c>
    </row>
    <row r="25">
      <c r="A25" s="1" t="n">
        <v>23</v>
      </c>
      <c r="B25" t="inlineStr">
        <is>
          <t>10.</t>
        </is>
      </c>
      <c r="C25" t="inlineStr">
        <is>
          <t>Net Income Common Stockholders</t>
        </is>
      </c>
      <c r="D25" t="inlineStr">
        <is>
          <t>350,687</t>
        </is>
      </c>
      <c r="E25" t="inlineStr">
        <is>
          <t>350,687</t>
        </is>
      </c>
      <c r="F25" t="inlineStr">
        <is>
          <t>260,824</t>
        </is>
      </c>
      <c r="G25" t="inlineStr">
        <is>
          <t>203,347</t>
        </is>
      </c>
      <c r="H25" t="inlineStr">
        <is>
          <t>231,663</t>
        </is>
      </c>
    </row>
    <row r="26">
      <c r="A26" s="1" t="n">
        <v>24</v>
      </c>
      <c r="B26" t="inlineStr">
        <is>
          <t>10.1.</t>
        </is>
      </c>
      <c r="C26" t="inlineStr">
        <is>
          <t xml:space="preserve">  Net Income</t>
        </is>
      </c>
      <c r="D26" t="inlineStr">
        <is>
          <t>350,687</t>
        </is>
      </c>
      <c r="E26" t="inlineStr">
        <is>
          <t>350,687</t>
        </is>
      </c>
      <c r="F26" t="inlineStr">
        <is>
          <t>260,824</t>
        </is>
      </c>
      <c r="G26" t="inlineStr">
        <is>
          <t>203,347</t>
        </is>
      </c>
      <c r="H26" t="inlineStr">
        <is>
          <t>231,663</t>
        </is>
      </c>
    </row>
    <row r="27">
      <c r="A27" s="1" t="n">
        <v>25</v>
      </c>
      <c r="B27" t="inlineStr">
        <is>
          <t>10.1.1.</t>
        </is>
      </c>
      <c r="C27" t="inlineStr">
        <is>
          <t xml:space="preserve">    Net Income Including Non-Controlling Interests</t>
        </is>
      </c>
      <c r="D27" t="inlineStr">
        <is>
          <t>350,687</t>
        </is>
      </c>
      <c r="E27" t="inlineStr">
        <is>
          <t>350,687</t>
        </is>
      </c>
      <c r="F27" t="inlineStr">
        <is>
          <t>260,824</t>
        </is>
      </c>
      <c r="G27" t="inlineStr">
        <is>
          <t>203,347</t>
        </is>
      </c>
      <c r="H27" t="inlineStr">
        <is>
          <t>231,663</t>
        </is>
      </c>
    </row>
    <row r="28">
      <c r="A28" s="1" t="n">
        <v>26</v>
      </c>
      <c r="B28" t="inlineStr">
        <is>
          <t>10.1.1.1.</t>
        </is>
      </c>
      <c r="C28" t="inlineStr">
        <is>
          <t xml:space="preserve">      Net Income Continuous Operations</t>
        </is>
      </c>
      <c r="D28" t="inlineStr">
        <is>
          <t>350,687</t>
        </is>
      </c>
      <c r="E28" t="inlineStr">
        <is>
          <t>350,687</t>
        </is>
      </c>
      <c r="F28" t="inlineStr">
        <is>
          <t>260,824</t>
        </is>
      </c>
      <c r="G28" t="inlineStr">
        <is>
          <t>203,347</t>
        </is>
      </c>
      <c r="H28" t="inlineStr">
        <is>
          <t>231,663</t>
        </is>
      </c>
    </row>
    <row r="29">
      <c r="A29" s="1" t="n">
        <v>27</v>
      </c>
      <c r="B29" t="inlineStr">
        <is>
          <t>11.</t>
        </is>
      </c>
      <c r="C29" t="inlineStr">
        <is>
          <t>Diluted NI Available to Com Stockholders</t>
        </is>
      </c>
      <c r="D29" t="inlineStr">
        <is>
          <t>350,687</t>
        </is>
      </c>
      <c r="E29" t="inlineStr">
        <is>
          <t>350,687</t>
        </is>
      </c>
      <c r="F29" t="inlineStr">
        <is>
          <t>260,824</t>
        </is>
      </c>
      <c r="G29" t="inlineStr">
        <is>
          <t>203,347</t>
        </is>
      </c>
      <c r="H29" t="inlineStr">
        <is>
          <t>231,663</t>
        </is>
      </c>
    </row>
    <row r="30">
      <c r="A30" s="1" t="n">
        <v>28</v>
      </c>
      <c r="B30" t="inlineStr">
        <is>
          <t>12.</t>
        </is>
      </c>
      <c r="C30" t="inlineStr">
        <is>
          <t>Basic EPS</t>
        </is>
      </c>
      <c r="D30" t="inlineStr">
        <is>
          <t>-</t>
        </is>
      </c>
      <c r="E30" t="inlineStr">
        <is>
          <t>-</t>
        </is>
      </c>
      <c r="F30" t="inlineStr">
        <is>
          <t>0.53</t>
        </is>
      </c>
      <c r="G30" t="inlineStr">
        <is>
          <t>0.41</t>
        </is>
      </c>
      <c r="H30" t="inlineStr">
        <is>
          <t>0.47</t>
        </is>
      </c>
    </row>
    <row r="31">
      <c r="A31" s="1" t="n">
        <v>29</v>
      </c>
      <c r="B31" t="inlineStr">
        <is>
          <t>13.</t>
        </is>
      </c>
      <c r="C31" t="inlineStr">
        <is>
          <t>Diluted EPS</t>
        </is>
      </c>
      <c r="D31" t="inlineStr">
        <is>
          <t>-</t>
        </is>
      </c>
      <c r="E31" t="inlineStr">
        <is>
          <t>-</t>
        </is>
      </c>
      <c r="F31" t="inlineStr">
        <is>
          <t>0.53</t>
        </is>
      </c>
      <c r="G31" t="inlineStr">
        <is>
          <t>0.41</t>
        </is>
      </c>
      <c r="H31" t="inlineStr">
        <is>
          <t>0.47</t>
        </is>
      </c>
    </row>
    <row r="32">
      <c r="A32" s="1" t="n">
        <v>30</v>
      </c>
      <c r="B32" t="inlineStr">
        <is>
          <t>14.</t>
        </is>
      </c>
      <c r="C32" t="inlineStr">
        <is>
          <t>Basic Average Shares</t>
        </is>
      </c>
      <c r="D32" t="inlineStr">
        <is>
          <t>-</t>
        </is>
      </c>
      <c r="E32" t="inlineStr">
        <is>
          <t>-</t>
        </is>
      </c>
      <c r="F32" t="inlineStr">
        <is>
          <t>491,605</t>
        </is>
      </c>
      <c r="G32" t="inlineStr">
        <is>
          <t>491,216</t>
        </is>
      </c>
      <c r="H32" t="inlineStr">
        <is>
          <t>490,937</t>
        </is>
      </c>
    </row>
    <row r="33">
      <c r="A33" s="1" t="n">
        <v>31</v>
      </c>
      <c r="B33" t="inlineStr">
        <is>
          <t>15.</t>
        </is>
      </c>
      <c r="C33" t="inlineStr">
        <is>
          <t>Diluted Average Shares</t>
        </is>
      </c>
      <c r="D33" t="inlineStr">
        <is>
          <t>-</t>
        </is>
      </c>
      <c r="E33" t="inlineStr">
        <is>
          <t>-</t>
        </is>
      </c>
      <c r="F33" t="inlineStr">
        <is>
          <t>491,605</t>
        </is>
      </c>
      <c r="G33" t="inlineStr">
        <is>
          <t>491,216</t>
        </is>
      </c>
      <c r="H33" t="inlineStr">
        <is>
          <t>490,937</t>
        </is>
      </c>
    </row>
    <row r="34">
      <c r="A34" s="1" t="n">
        <v>32</v>
      </c>
      <c r="B34" t="inlineStr">
        <is>
          <t>16.</t>
        </is>
      </c>
      <c r="C34" t="inlineStr">
        <is>
          <t>Total Operating Income as Reported</t>
        </is>
      </c>
      <c r="D34" t="inlineStr">
        <is>
          <t>439,989</t>
        </is>
      </c>
      <c r="E34" t="inlineStr">
        <is>
          <t>439,989</t>
        </is>
      </c>
      <c r="F34" t="inlineStr">
        <is>
          <t>-</t>
        </is>
      </c>
      <c r="G34" t="inlineStr">
        <is>
          <t>-</t>
        </is>
      </c>
      <c r="H34" t="inlineStr">
        <is>
          <t>-</t>
        </is>
      </c>
    </row>
    <row r="35">
      <c r="A35" s="1" t="n">
        <v>33</v>
      </c>
      <c r="B35" t="inlineStr">
        <is>
          <t>17.</t>
        </is>
      </c>
      <c r="C35" t="inlineStr">
        <is>
          <t>Total Expenses</t>
        </is>
      </c>
      <c r="D35" t="inlineStr">
        <is>
          <t>1,984,311</t>
        </is>
      </c>
      <c r="E35" t="inlineStr">
        <is>
          <t>1,984,311</t>
        </is>
      </c>
      <c r="F35" t="inlineStr">
        <is>
          <t>1,799,819</t>
        </is>
      </c>
      <c r="G35" t="inlineStr">
        <is>
          <t>1,698,083</t>
        </is>
      </c>
      <c r="H35" t="inlineStr">
        <is>
          <t>1,511,927</t>
        </is>
      </c>
    </row>
    <row r="36">
      <c r="A36" s="1" t="n">
        <v>34</v>
      </c>
      <c r="B36" t="inlineStr">
        <is>
          <t>18.</t>
        </is>
      </c>
      <c r="C36" t="inlineStr">
        <is>
          <t>Net Income from Continuing &amp; Discontinued Operation</t>
        </is>
      </c>
      <c r="D36" t="inlineStr">
        <is>
          <t>350,687</t>
        </is>
      </c>
      <c r="E36" t="inlineStr">
        <is>
          <t>350,687</t>
        </is>
      </c>
      <c r="F36" t="inlineStr">
        <is>
          <t>260,824</t>
        </is>
      </c>
      <c r="G36" t="inlineStr">
        <is>
          <t>203,347</t>
        </is>
      </c>
      <c r="H36" t="inlineStr">
        <is>
          <t>231,663</t>
        </is>
      </c>
    </row>
    <row r="37">
      <c r="A37" s="1" t="n">
        <v>35</v>
      </c>
      <c r="B37" t="inlineStr">
        <is>
          <t>19.</t>
        </is>
      </c>
      <c r="C37" t="inlineStr">
        <is>
          <t>Normalized Income</t>
        </is>
      </c>
      <c r="D37" t="inlineStr">
        <is>
          <t>350,687</t>
        </is>
      </c>
      <c r="E37" t="inlineStr">
        <is>
          <t>350,687</t>
        </is>
      </c>
      <c r="F37" t="inlineStr">
        <is>
          <t>261,999</t>
        </is>
      </c>
      <c r="G37" t="inlineStr">
        <is>
          <t>241,765</t>
        </is>
      </c>
      <c r="H37" t="inlineStr">
        <is>
          <t>231,010</t>
        </is>
      </c>
    </row>
    <row r="38">
      <c r="A38" s="1" t="n">
        <v>36</v>
      </c>
      <c r="B38" t="inlineStr">
        <is>
          <t>20.</t>
        </is>
      </c>
      <c r="C38" t="inlineStr">
        <is>
          <t>Interest Expense</t>
        </is>
      </c>
      <c r="D38" t="inlineStr">
        <is>
          <t>830</t>
        </is>
      </c>
      <c r="E38" t="inlineStr">
        <is>
          <t>830</t>
        </is>
      </c>
      <c r="F38" t="inlineStr">
        <is>
          <t>5,082</t>
        </is>
      </c>
      <c r="G38" t="inlineStr">
        <is>
          <t>-</t>
        </is>
      </c>
      <c r="H38" t="inlineStr">
        <is>
          <t>-</t>
        </is>
      </c>
    </row>
    <row r="39">
      <c r="A39" s="1" t="n">
        <v>37</v>
      </c>
      <c r="B39" t="inlineStr">
        <is>
          <t>21.</t>
        </is>
      </c>
      <c r="C39" t="inlineStr">
        <is>
          <t>Net Interest Income</t>
        </is>
      </c>
      <c r="D39" t="inlineStr">
        <is>
          <t>-830</t>
        </is>
      </c>
      <c r="E39" t="inlineStr">
        <is>
          <t>-830</t>
        </is>
      </c>
      <c r="F39" t="inlineStr">
        <is>
          <t>-5,082</t>
        </is>
      </c>
      <c r="G39" t="inlineStr">
        <is>
          <t>-6,917</t>
        </is>
      </c>
      <c r="H39" t="inlineStr">
        <is>
          <t>220</t>
        </is>
      </c>
    </row>
    <row r="40">
      <c r="A40" s="1" t="n">
        <v>38</v>
      </c>
      <c r="B40" t="inlineStr">
        <is>
          <t>22.</t>
        </is>
      </c>
      <c r="C40" t="inlineStr">
        <is>
          <t>EBIT</t>
        </is>
      </c>
      <c r="D40" t="inlineStr">
        <is>
          <t>439,989</t>
        </is>
      </c>
      <c r="E40" t="inlineStr">
        <is>
          <t>439,989</t>
        </is>
      </c>
      <c r="F40" t="inlineStr">
        <is>
          <t>361,401</t>
        </is>
      </c>
      <c r="G40" t="inlineStr">
        <is>
          <t>317,394</t>
        </is>
      </c>
      <c r="H40" t="inlineStr">
        <is>
          <t>309,638</t>
        </is>
      </c>
    </row>
    <row r="41">
      <c r="A41" s="1" t="n">
        <v>39</v>
      </c>
      <c r="B41" t="inlineStr">
        <is>
          <t>23.</t>
        </is>
      </c>
      <c r="C41" t="inlineStr">
        <is>
          <t>EBITDA</t>
        </is>
      </c>
      <c r="D41" t="inlineStr">
        <is>
          <t>534,194</t>
        </is>
      </c>
      <c r="E41" t="inlineStr">
        <is>
          <t>-</t>
        </is>
      </c>
      <c r="F41" t="inlineStr">
        <is>
          <t>-</t>
        </is>
      </c>
      <c r="G41" t="inlineStr">
        <is>
          <t>-</t>
        </is>
      </c>
      <c r="H41" t="inlineStr">
        <is>
          <t>-</t>
        </is>
      </c>
    </row>
    <row r="42">
      <c r="A42" s="1" t="n">
        <v>40</v>
      </c>
      <c r="B42" t="inlineStr">
        <is>
          <t>24.</t>
        </is>
      </c>
      <c r="C42" t="inlineStr">
        <is>
          <t>Reconciled Cost of Revenue</t>
        </is>
      </c>
      <c r="D42" t="inlineStr">
        <is>
          <t>1,162,617</t>
        </is>
      </c>
      <c r="E42" t="inlineStr">
        <is>
          <t>1,162,617</t>
        </is>
      </c>
      <c r="F42" t="inlineStr">
        <is>
          <t>1,047,477</t>
        </is>
      </c>
      <c r="G42" t="inlineStr">
        <is>
          <t>995,160</t>
        </is>
      </c>
      <c r="H42" t="inlineStr">
        <is>
          <t>896,554</t>
        </is>
      </c>
    </row>
    <row r="43">
      <c r="A43" s="1" t="n">
        <v>41</v>
      </c>
      <c r="B43" t="inlineStr">
        <is>
          <t>25.</t>
        </is>
      </c>
      <c r="C43" t="inlineStr">
        <is>
          <t>Reconciled Depreciation</t>
        </is>
      </c>
      <c r="D43" t="inlineStr">
        <is>
          <t>94,205</t>
        </is>
      </c>
      <c r="E43" t="inlineStr">
        <is>
          <t>94,205</t>
        </is>
      </c>
      <c r="F43" t="inlineStr">
        <is>
          <t>89,444</t>
        </is>
      </c>
      <c r="G43" t="inlineStr">
        <is>
          <t>79,544</t>
        </is>
      </c>
      <c r="H43" t="inlineStr">
        <is>
          <t>64,675</t>
        </is>
      </c>
    </row>
    <row r="44">
      <c r="A44" s="1" t="n">
        <v>42</v>
      </c>
      <c r="B44" t="inlineStr">
        <is>
          <t>26.</t>
        </is>
      </c>
      <c r="C44" t="inlineStr">
        <is>
          <t>Net Income from Continuing Operation Net Minority Interest</t>
        </is>
      </c>
      <c r="D44" t="inlineStr">
        <is>
          <t>350,687</t>
        </is>
      </c>
      <c r="E44" t="inlineStr">
        <is>
          <t>350,687</t>
        </is>
      </c>
      <c r="F44" t="inlineStr">
        <is>
          <t>260,824</t>
        </is>
      </c>
      <c r="G44" t="inlineStr">
        <is>
          <t>203,347</t>
        </is>
      </c>
      <c r="H44" t="inlineStr">
        <is>
          <t>231,663</t>
        </is>
      </c>
    </row>
    <row r="45">
      <c r="A45" s="1" t="n">
        <v>43</v>
      </c>
      <c r="B45" t="inlineStr">
        <is>
          <t>27.</t>
        </is>
      </c>
      <c r="C45" t="inlineStr">
        <is>
          <t>Total Unusual Items Excluding Goodwill</t>
        </is>
      </c>
      <c r="D45" t="inlineStr">
        <is>
          <t>-</t>
        </is>
      </c>
      <c r="E45" t="inlineStr">
        <is>
          <t>-</t>
        </is>
      </c>
      <c r="F45" t="inlineStr">
        <is>
          <t>-1,599</t>
        </is>
      </c>
      <c r="G45" t="inlineStr">
        <is>
          <t>-49,317</t>
        </is>
      </c>
      <c r="H45" t="inlineStr">
        <is>
          <t>875</t>
        </is>
      </c>
    </row>
    <row r="46">
      <c r="A46" s="1" t="n">
        <v>44</v>
      </c>
      <c r="B46" t="inlineStr">
        <is>
          <t>28.</t>
        </is>
      </c>
      <c r="C46" t="inlineStr">
        <is>
          <t>Total Unusual Items</t>
        </is>
      </c>
      <c r="D46" t="inlineStr">
        <is>
          <t>-</t>
        </is>
      </c>
      <c r="E46" t="inlineStr">
        <is>
          <t>-</t>
        </is>
      </c>
      <c r="F46" t="inlineStr">
        <is>
          <t>-1,599</t>
        </is>
      </c>
      <c r="G46" t="inlineStr">
        <is>
          <t>-49,317</t>
        </is>
      </c>
      <c r="H46" t="inlineStr">
        <is>
          <t>875</t>
        </is>
      </c>
    </row>
    <row r="47">
      <c r="A47" s="1" t="n">
        <v>45</v>
      </c>
      <c r="B47" t="inlineStr">
        <is>
          <t>29.</t>
        </is>
      </c>
      <c r="C47" t="inlineStr">
        <is>
          <t>Normalized EBITDA</t>
        </is>
      </c>
      <c r="D47" t="inlineStr">
        <is>
          <t>534,194</t>
        </is>
      </c>
      <c r="E47" t="inlineStr">
        <is>
          <t>534,194</t>
        </is>
      </c>
      <c r="F47" t="inlineStr">
        <is>
          <t>452,444</t>
        </is>
      </c>
      <c r="G47" t="inlineStr">
        <is>
          <t>447,822</t>
        </is>
      </c>
      <c r="H47" t="inlineStr">
        <is>
          <t>375,555</t>
        </is>
      </c>
    </row>
    <row r="48">
      <c r="A48" s="1" t="n">
        <v>46</v>
      </c>
      <c r="B48" t="inlineStr">
        <is>
          <t>30.</t>
        </is>
      </c>
      <c r="C48" t="inlineStr">
        <is>
          <t>Tax Rate for Calcs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</row>
    <row r="49">
      <c r="A49" s="1" t="n">
        <v>47</v>
      </c>
      <c r="B49" t="inlineStr">
        <is>
          <t>31.</t>
        </is>
      </c>
      <c r="C49" t="inlineStr">
        <is>
          <t>Tax Effect of Unusual Items</t>
        </is>
      </c>
      <c r="D49" t="inlineStr">
        <is>
          <t>0</t>
        </is>
      </c>
      <c r="E49" t="inlineStr">
        <is>
          <t>0</t>
        </is>
      </c>
      <c r="F49" t="inlineStr">
        <is>
          <t>-423.735</t>
        </is>
      </c>
      <c r="G49" t="inlineStr">
        <is>
          <t>-10,899</t>
        </is>
      </c>
      <c r="H49" t="inlineStr">
        <is>
          <t>222.25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73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12/30/2021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Total Assets</t>
        </is>
      </c>
      <c r="D2" t="inlineStr">
        <is>
          <t>1,979,426</t>
        </is>
      </c>
      <c r="E2" t="inlineStr">
        <is>
          <t>1,845,900</t>
        </is>
      </c>
      <c r="F2" t="inlineStr">
        <is>
          <t>1,744,376</t>
        </is>
      </c>
      <c r="G2" t="inlineStr">
        <is>
          <t>1,094,124</t>
        </is>
      </c>
    </row>
    <row r="3">
      <c r="A3" s="1" t="n">
        <v>1</v>
      </c>
      <c r="B3" t="inlineStr">
        <is>
          <t>1.1.</t>
        </is>
      </c>
      <c r="C3">
        <f>&gt;Current Assets</f>
        <v/>
      </c>
      <c r="D3" t="inlineStr">
        <is>
          <t>352,380</t>
        </is>
      </c>
      <c r="E3" t="inlineStr">
        <is>
          <t>314,777</t>
        </is>
      </c>
      <c r="F3" t="inlineStr">
        <is>
          <t>309,787</t>
        </is>
      </c>
      <c r="G3" t="inlineStr">
        <is>
          <t>286,021</t>
        </is>
      </c>
    </row>
    <row r="4">
      <c r="A4" s="1" t="n">
        <v>2</v>
      </c>
      <c r="B4" t="inlineStr">
        <is>
          <t>1.1.1.</t>
        </is>
      </c>
      <c r="C4">
        <f>&gt;=&gt;Cash, Cash Equivalents &amp; Short Term Investments</f>
        <v/>
      </c>
      <c r="D4" t="inlineStr">
        <is>
          <t>105,301</t>
        </is>
      </c>
      <c r="E4" t="inlineStr">
        <is>
          <t>98,477</t>
        </is>
      </c>
      <c r="F4" t="inlineStr">
        <is>
          <t>94,276</t>
        </is>
      </c>
      <c r="G4" t="inlineStr">
        <is>
          <t>115,485</t>
        </is>
      </c>
    </row>
    <row r="5">
      <c r="A5" s="1" t="n">
        <v>3</v>
      </c>
      <c r="B5" t="inlineStr">
        <is>
          <t>1.1.1.1.</t>
        </is>
      </c>
      <c r="C5">
        <f>&gt;=&gt;  Cash And Cash Equivalents</f>
        <v/>
      </c>
      <c r="D5" t="inlineStr">
        <is>
          <t>105,301</t>
        </is>
      </c>
      <c r="E5" t="inlineStr">
        <is>
          <t>98,477</t>
        </is>
      </c>
      <c r="F5" t="inlineStr">
        <is>
          <t>94,276</t>
        </is>
      </c>
      <c r="G5" t="inlineStr">
        <is>
          <t>115,485</t>
        </is>
      </c>
    </row>
    <row r="6">
      <c r="A6" s="1" t="n">
        <v>4</v>
      </c>
      <c r="B6" t="inlineStr">
        <is>
          <t>1.1.2.</t>
        </is>
      </c>
      <c r="C6">
        <f>&gt;=&gt;Receivables</f>
        <v/>
      </c>
      <c r="D6" t="inlineStr">
        <is>
          <t>165,731</t>
        </is>
      </c>
      <c r="E6" t="inlineStr">
        <is>
          <t>150,053</t>
        </is>
      </c>
      <c r="F6" t="inlineStr">
        <is>
          <t>145,033</t>
        </is>
      </c>
      <c r="G6" t="inlineStr">
        <is>
          <t>122,470</t>
        </is>
      </c>
    </row>
    <row r="7">
      <c r="A7" s="1" t="n">
        <v>5</v>
      </c>
      <c r="B7" t="inlineStr">
        <is>
          <t>1.1.2.1.</t>
        </is>
      </c>
      <c r="C7">
        <f>&gt;=&gt;=&gt;Accounts receivable</f>
        <v/>
      </c>
      <c r="D7" t="inlineStr">
        <is>
          <t>139,579</t>
        </is>
      </c>
      <c r="E7" t="inlineStr">
        <is>
          <t>126,337</t>
        </is>
      </c>
      <c r="F7" t="inlineStr">
        <is>
          <t>122,766</t>
        </is>
      </c>
      <c r="G7" t="inlineStr">
        <is>
          <t>104,016</t>
        </is>
      </c>
    </row>
    <row r="8">
      <c r="A8" s="1" t="n">
        <v>6</v>
      </c>
      <c r="B8" t="inlineStr">
        <is>
          <t>1.1.2.1.1.</t>
        </is>
      </c>
      <c r="C8">
        <f>&gt;=&gt;=&gt;=&gt;Gross Accounts Receivable</f>
        <v/>
      </c>
      <c r="D8" t="inlineStr">
        <is>
          <t>-</t>
        </is>
      </c>
      <c r="E8" t="inlineStr">
        <is>
          <t>143,191</t>
        </is>
      </c>
      <c r="F8" t="inlineStr">
        <is>
          <t>139,465</t>
        </is>
      </c>
      <c r="G8" t="inlineStr">
        <is>
          <t>117,301</t>
        </is>
      </c>
    </row>
    <row r="9">
      <c r="A9" s="1" t="n">
        <v>7</v>
      </c>
      <c r="B9" t="inlineStr">
        <is>
          <t>1.1.2.1.2.</t>
        </is>
      </c>
      <c r="C9">
        <f>&gt;=&gt;=&gt;  Allowance For Doubtful Accounts Receivable</f>
        <v/>
      </c>
      <c r="D9" t="inlineStr">
        <is>
          <t>-</t>
        </is>
      </c>
      <c r="E9" t="inlineStr">
        <is>
          <t>-16,854</t>
        </is>
      </c>
      <c r="F9" t="inlineStr">
        <is>
          <t>-16,699</t>
        </is>
      </c>
      <c r="G9" t="inlineStr">
        <is>
          <t>-13,285</t>
        </is>
      </c>
    </row>
    <row r="10">
      <c r="A10" s="1" t="n">
        <v>8</v>
      </c>
      <c r="B10" t="inlineStr">
        <is>
          <t>1.1.2.2.</t>
        </is>
      </c>
      <c r="C10">
        <f>&gt;=&gt;=&gt;Loans Receivable</f>
        <v/>
      </c>
      <c r="D10" t="inlineStr">
        <is>
          <t>26,152</t>
        </is>
      </c>
      <c r="E10" t="inlineStr">
        <is>
          <t>23,716</t>
        </is>
      </c>
      <c r="F10" t="inlineStr">
        <is>
          <t>22,267</t>
        </is>
      </c>
      <c r="G10" t="inlineStr">
        <is>
          <t>18,454</t>
        </is>
      </c>
    </row>
    <row r="11">
      <c r="A11" s="1" t="n">
        <v>9</v>
      </c>
      <c r="B11" t="inlineStr">
        <is>
          <t>1.1.2.3.</t>
        </is>
      </c>
      <c r="C11">
        <f>&gt;=&gt;=&gt;Other Receivables</f>
        <v/>
      </c>
      <c r="D11" t="inlineStr">
        <is>
          <t>-</t>
        </is>
      </c>
      <c r="E11" t="inlineStr">
        <is>
          <t>25,013</t>
        </is>
      </c>
      <c r="F11" t="inlineStr">
        <is>
          <t>23,942</t>
        </is>
      </c>
      <c r="G11" t="inlineStr">
        <is>
          <t>20,299</t>
        </is>
      </c>
    </row>
    <row r="12">
      <c r="A12" s="1" t="n">
        <v>10</v>
      </c>
      <c r="B12" t="inlineStr">
        <is>
          <t>1.1.2.4.</t>
        </is>
      </c>
      <c r="C12">
        <f>&gt;=&gt;  Receivables Adjustments Allowances</f>
        <v/>
      </c>
      <c r="D12" t="inlineStr">
        <is>
          <t>-</t>
        </is>
      </c>
      <c r="E12" t="inlineStr">
        <is>
          <t>-1,297</t>
        </is>
      </c>
      <c r="F12" t="inlineStr">
        <is>
          <t>-1,675</t>
        </is>
      </c>
      <c r="G12" t="inlineStr">
        <is>
          <t>-1,845</t>
        </is>
      </c>
    </row>
    <row r="13">
      <c r="A13" s="1" t="n">
        <v>11</v>
      </c>
      <c r="B13" t="inlineStr">
        <is>
          <t>1.1.3.</t>
        </is>
      </c>
      <c r="C13">
        <f>&gt;=&gt;Inventory</f>
        <v/>
      </c>
      <c r="D13" t="inlineStr">
        <is>
          <t>28,926</t>
        </is>
      </c>
      <c r="E13" t="inlineStr">
        <is>
          <t>30,843</t>
        </is>
      </c>
      <c r="F13" t="inlineStr">
        <is>
          <t>19,476</t>
        </is>
      </c>
      <c r="G13" t="inlineStr">
        <is>
          <t>15,788</t>
        </is>
      </c>
    </row>
    <row r="14">
      <c r="A14" s="1" t="n">
        <v>12</v>
      </c>
      <c r="B14" t="inlineStr">
        <is>
          <t>1.1.3.1.</t>
        </is>
      </c>
      <c r="C14">
        <f>&gt;=&gt;  Raw Materials</f>
        <v/>
      </c>
      <c r="D14" t="inlineStr">
        <is>
          <t>28,926</t>
        </is>
      </c>
      <c r="E14" t="inlineStr">
        <is>
          <t>30,843</t>
        </is>
      </c>
      <c r="F14" t="inlineStr">
        <is>
          <t>19,476</t>
        </is>
      </c>
      <c r="G14" t="inlineStr">
        <is>
          <t>15,788</t>
        </is>
      </c>
    </row>
    <row r="15">
      <c r="A15" s="1" t="n">
        <v>13</v>
      </c>
      <c r="B15" t="inlineStr">
        <is>
          <t>1.1.4.</t>
        </is>
      </c>
      <c r="C15">
        <f>&gt;  Other Current Assets</f>
        <v/>
      </c>
      <c r="D15" t="inlineStr">
        <is>
          <t>52,422</t>
        </is>
      </c>
      <c r="E15" t="inlineStr">
        <is>
          <t>35,404</t>
        </is>
      </c>
      <c r="F15" t="inlineStr">
        <is>
          <t>51,002</t>
        </is>
      </c>
      <c r="G15" t="inlineStr">
        <is>
          <t>32,278</t>
        </is>
      </c>
    </row>
    <row r="16">
      <c r="A16" s="1" t="n">
        <v>14</v>
      </c>
      <c r="B16" t="inlineStr">
        <is>
          <t>1.2.</t>
        </is>
      </c>
      <c r="C16" t="inlineStr">
        <is>
          <t xml:space="preserve">  Total non-current assets</t>
        </is>
      </c>
      <c r="D16" t="inlineStr">
        <is>
          <t>1,627,046</t>
        </is>
      </c>
      <c r="E16" t="inlineStr">
        <is>
          <t>1,531,123</t>
        </is>
      </c>
      <c r="F16" t="inlineStr">
        <is>
          <t>1,434,589</t>
        </is>
      </c>
      <c r="G16" t="inlineStr">
        <is>
          <t>808,103</t>
        </is>
      </c>
    </row>
    <row r="17">
      <c r="A17" s="1" t="n">
        <v>15</v>
      </c>
      <c r="B17" t="inlineStr">
        <is>
          <t>1.2.1.</t>
        </is>
      </c>
      <c r="C17" t="inlineStr">
        <is>
          <t xml:space="preserve">  =&gt;Net PPE</t>
        </is>
      </c>
      <c r="D17" t="inlineStr">
        <is>
          <t>378,041</t>
        </is>
      </c>
      <c r="E17" t="inlineStr">
        <is>
          <t>390,394</t>
        </is>
      </c>
      <c r="F17" t="inlineStr">
        <is>
          <t>396,260</t>
        </is>
      </c>
      <c r="G17" t="inlineStr">
        <is>
          <t>136,885</t>
        </is>
      </c>
    </row>
    <row r="18">
      <c r="A18" s="1" t="n">
        <v>16</v>
      </c>
      <c r="B18" t="inlineStr">
        <is>
          <t>1.2.1.1.</t>
        </is>
      </c>
      <c r="C18" t="inlineStr">
        <is>
          <t xml:space="preserve">  =&gt;=&gt;Gross PPE</t>
        </is>
      </c>
      <c r="D18" t="inlineStr">
        <is>
          <t>378,041</t>
        </is>
      </c>
      <c r="E18" t="inlineStr">
        <is>
          <t>684,620</t>
        </is>
      </c>
      <c r="F18" t="inlineStr">
        <is>
          <t>663,630</t>
        </is>
      </c>
      <c r="G18" t="inlineStr">
        <is>
          <t>377,205</t>
        </is>
      </c>
    </row>
    <row r="19">
      <c r="A19" s="1" t="n">
        <v>17</v>
      </c>
      <c r="B19" t="inlineStr">
        <is>
          <t>1.2.1.1.1.</t>
        </is>
      </c>
      <c r="C19" t="inlineStr">
        <is>
          <t xml:space="preserve">  =&gt;=&gt;=&gt;Properties</t>
        </is>
      </c>
      <c r="D19" t="inlineStr">
        <is>
          <t>-</t>
        </is>
      </c>
      <c r="E19" t="inlineStr">
        <is>
          <t>0</t>
        </is>
      </c>
      <c r="F19" t="inlineStr">
        <is>
          <t>0</t>
        </is>
      </c>
      <c r="G19" t="inlineStr">
        <is>
          <t>0</t>
        </is>
      </c>
    </row>
    <row r="20">
      <c r="A20" s="1" t="n">
        <v>18</v>
      </c>
      <c r="B20" t="inlineStr">
        <is>
          <t>1.2.1.1.2.</t>
        </is>
      </c>
      <c r="C20" t="inlineStr">
        <is>
          <t xml:space="preserve">  =&gt;=&gt;=&gt;Land And Improvements</t>
        </is>
      </c>
      <c r="D20" t="inlineStr">
        <is>
          <t>-</t>
        </is>
      </c>
      <c r="E20" t="inlineStr">
        <is>
          <t>32,164</t>
        </is>
      </c>
      <c r="F20" t="inlineStr">
        <is>
          <t>33,178</t>
        </is>
      </c>
      <c r="G20" t="inlineStr">
        <is>
          <t>24,520</t>
        </is>
      </c>
    </row>
    <row r="21">
      <c r="A21" s="1" t="n">
        <v>19</v>
      </c>
      <c r="B21" t="inlineStr">
        <is>
          <t>1.2.1.1.3.</t>
        </is>
      </c>
      <c r="C21" t="inlineStr">
        <is>
          <t xml:space="preserve">  =&gt;=&gt;=&gt;Buildings And Improvements</t>
        </is>
      </c>
      <c r="D21" t="inlineStr">
        <is>
          <t>-</t>
        </is>
      </c>
      <c r="E21" t="inlineStr">
        <is>
          <t>91,453</t>
        </is>
      </c>
      <c r="F21" t="inlineStr">
        <is>
          <t>95,525</t>
        </is>
      </c>
      <c r="G21" t="inlineStr">
        <is>
          <t>53,339</t>
        </is>
      </c>
    </row>
    <row r="22">
      <c r="A22" s="1" t="n">
        <v>20</v>
      </c>
      <c r="B22" t="inlineStr">
        <is>
          <t>1.2.1.1.4.</t>
        </is>
      </c>
      <c r="C22" t="inlineStr">
        <is>
          <t xml:space="preserve">  =&gt;=&gt;=&gt;Machinery Furniture Equipment</t>
        </is>
      </c>
      <c r="D22" t="inlineStr">
        <is>
          <t>-</t>
        </is>
      </c>
      <c r="E22" t="inlineStr">
        <is>
          <t>231,870</t>
        </is>
      </c>
      <c r="F22" t="inlineStr">
        <is>
          <t>213,374</t>
        </is>
      </c>
      <c r="G22" t="inlineStr">
        <is>
          <t>195,917</t>
        </is>
      </c>
    </row>
    <row r="23">
      <c r="A23" s="1" t="n">
        <v>21</v>
      </c>
      <c r="B23" t="inlineStr">
        <is>
          <t>1.2.1.1.5.</t>
        </is>
      </c>
      <c r="C23" t="inlineStr">
        <is>
          <t xml:space="preserve">  =&gt;=&gt;  Other Properties</t>
        </is>
      </c>
      <c r="D23" t="inlineStr">
        <is>
          <t>378,041</t>
        </is>
      </c>
      <c r="E23" t="inlineStr">
        <is>
          <t>329,133</t>
        </is>
      </c>
      <c r="F23" t="inlineStr">
        <is>
          <t>321,553</t>
        </is>
      </c>
      <c r="G23" t="inlineStr">
        <is>
          <t>103,429</t>
        </is>
      </c>
    </row>
    <row r="24">
      <c r="A24" s="1" t="n">
        <v>22</v>
      </c>
      <c r="B24" t="inlineStr">
        <is>
          <t>1.2.1.2.</t>
        </is>
      </c>
      <c r="C24" t="inlineStr">
        <is>
          <t xml:space="preserve">  =&gt;  Accumulated Depreciation</t>
        </is>
      </c>
      <c r="D24" t="inlineStr">
        <is>
          <t>-</t>
        </is>
      </c>
      <c r="E24" t="inlineStr">
        <is>
          <t>-294,226</t>
        </is>
      </c>
      <c r="F24" t="inlineStr">
        <is>
          <t>-267,370</t>
        </is>
      </c>
      <c r="G24" t="inlineStr">
        <is>
          <t>-240,320</t>
        </is>
      </c>
    </row>
    <row r="25">
      <c r="A25" s="1" t="n">
        <v>23</v>
      </c>
      <c r="B25" t="inlineStr">
        <is>
          <t>1.2.2.</t>
        </is>
      </c>
      <c r="C25" t="inlineStr">
        <is>
          <t xml:space="preserve">  =&gt;Goodwill And Other Intangible Assets</t>
        </is>
      </c>
      <c r="D25" t="inlineStr">
        <is>
          <t>1,166,959</t>
        </is>
      </c>
      <c r="E25" t="inlineStr">
        <is>
          <t>1,071,946</t>
        </is>
      </c>
      <c r="F25" t="inlineStr">
        <is>
          <t>959,631</t>
        </is>
      </c>
      <c r="G25" t="inlineStr">
        <is>
          <t>611,739</t>
        </is>
      </c>
    </row>
    <row r="26">
      <c r="A26" s="1" t="n">
        <v>24</v>
      </c>
      <c r="B26" t="inlineStr">
        <is>
          <t>1.2.2.1.</t>
        </is>
      </c>
      <c r="C26" t="inlineStr">
        <is>
          <t xml:space="preserve">  =&gt;=&gt;Goodwill</t>
        </is>
      </c>
      <c r="D26" t="inlineStr">
        <is>
          <t>716,303</t>
        </is>
      </c>
      <c r="E26" t="inlineStr">
        <is>
          <t>653,176</t>
        </is>
      </c>
      <c r="F26" t="inlineStr">
        <is>
          <t>572,847</t>
        </is>
      </c>
      <c r="G26" t="inlineStr">
        <is>
          <t>368,481</t>
        </is>
      </c>
    </row>
    <row r="27">
      <c r="A27" s="1" t="n">
        <v>25</v>
      </c>
      <c r="B27" t="inlineStr">
        <is>
          <t>1.2.2.2.</t>
        </is>
      </c>
      <c r="C27" t="inlineStr">
        <is>
          <t xml:space="preserve">  =&gt;  Other Intangible Assets</t>
        </is>
      </c>
      <c r="D27" t="inlineStr">
        <is>
          <t>450,656</t>
        </is>
      </c>
      <c r="E27" t="inlineStr">
        <is>
          <t>418,770</t>
        </is>
      </c>
      <c r="F27" t="inlineStr">
        <is>
          <t>386,784</t>
        </is>
      </c>
      <c r="G27" t="inlineStr">
        <is>
          <t>243,258</t>
        </is>
      </c>
    </row>
    <row r="28">
      <c r="A28" s="1" t="n">
        <v>26</v>
      </c>
      <c r="B28" t="inlineStr">
        <is>
          <t>1.2.3.</t>
        </is>
      </c>
      <c r="C28" t="inlineStr">
        <is>
          <t xml:space="preserve">  =&gt;Non Current Accounts Receivable</t>
        </is>
      </c>
      <c r="D28" t="inlineStr">
        <is>
          <t>-</t>
        </is>
      </c>
      <c r="E28" t="inlineStr">
        <is>
          <t>38,187</t>
        </is>
      </c>
      <c r="F28" t="inlineStr">
        <is>
          <t>30,792</t>
        </is>
      </c>
      <c r="G28" t="inlineStr">
        <is>
          <t>28,227</t>
        </is>
      </c>
    </row>
    <row r="29">
      <c r="A29" s="1" t="n">
        <v>27</v>
      </c>
      <c r="B29" t="inlineStr">
        <is>
          <t>1.2.4.</t>
        </is>
      </c>
      <c r="C29" t="inlineStr">
        <is>
          <t xml:space="preserve">  =&gt;Non Current Note Receivables</t>
        </is>
      </c>
      <c r="D29" t="inlineStr">
        <is>
          <t>47,097</t>
        </is>
      </c>
      <c r="E29" t="inlineStr">
        <is>
          <t>38,187</t>
        </is>
      </c>
      <c r="F29" t="inlineStr">
        <is>
          <t>30,792</t>
        </is>
      </c>
      <c r="G29" t="inlineStr">
        <is>
          <t>28,227</t>
        </is>
      </c>
    </row>
    <row r="30">
      <c r="A30" s="1" t="n">
        <v>28</v>
      </c>
      <c r="B30" t="inlineStr">
        <is>
          <t>1.2.5.</t>
        </is>
      </c>
      <c r="C30" t="inlineStr">
        <is>
          <t xml:space="preserve">  =&gt;Non Current Deferred Assets</t>
        </is>
      </c>
      <c r="D30" t="inlineStr">
        <is>
          <t>-</t>
        </is>
      </c>
      <c r="E30" t="inlineStr">
        <is>
          <t>2,222</t>
        </is>
      </c>
      <c r="F30" t="inlineStr">
        <is>
          <t>2,180</t>
        </is>
      </c>
      <c r="G30" t="inlineStr">
        <is>
          <t>6,915</t>
        </is>
      </c>
    </row>
    <row r="31">
      <c r="A31" s="1" t="n">
        <v>29</v>
      </c>
      <c r="B31" t="inlineStr">
        <is>
          <t>1.2.5.1.</t>
        </is>
      </c>
      <c r="C31" t="inlineStr">
        <is>
          <t xml:space="preserve">  =&gt;  Non Current Deferred Taxes Assets</t>
        </is>
      </c>
      <c r="D31" t="inlineStr">
        <is>
          <t>-</t>
        </is>
      </c>
      <c r="E31" t="inlineStr">
        <is>
          <t>2,222</t>
        </is>
      </c>
      <c r="F31" t="inlineStr">
        <is>
          <t>2,180</t>
        </is>
      </c>
      <c r="G31" t="inlineStr">
        <is>
          <t>6,915</t>
        </is>
      </c>
    </row>
    <row r="32">
      <c r="A32" s="1" t="n">
        <v>30</v>
      </c>
      <c r="B32" t="inlineStr">
        <is>
          <t>1.2.6.</t>
        </is>
      </c>
      <c r="C32" t="inlineStr">
        <is>
          <t xml:space="preserve">  =&gt;Defined Pension Benefit</t>
        </is>
      </c>
      <c r="D32" t="inlineStr">
        <is>
          <t>-</t>
        </is>
      </c>
      <c r="E32" t="inlineStr">
        <is>
          <t>1,198</t>
        </is>
      </c>
      <c r="F32" t="inlineStr">
        <is>
          <t>21,565</t>
        </is>
      </c>
      <c r="G32" t="inlineStr">
        <is>
          <t>5,274</t>
        </is>
      </c>
    </row>
    <row r="33">
      <c r="A33" s="1" t="n">
        <v>31</v>
      </c>
      <c r="B33" t="inlineStr">
        <is>
          <t>1.2.7.</t>
        </is>
      </c>
      <c r="C33" t="inlineStr">
        <is>
          <t xml:space="preserve">    Other Non Current Assets</t>
        </is>
      </c>
      <c r="D33" t="inlineStr">
        <is>
          <t>34,949</t>
        </is>
      </c>
      <c r="E33" t="inlineStr">
        <is>
          <t>27,176</t>
        </is>
      </c>
      <c r="F33" t="inlineStr">
        <is>
          <t>24,161</t>
        </is>
      </c>
      <c r="G33" t="inlineStr">
        <is>
          <t>19,063</t>
        </is>
      </c>
    </row>
    <row r="34">
      <c r="A34" s="1" t="n">
        <v>32</v>
      </c>
      <c r="B34" t="inlineStr">
        <is>
          <t>2.</t>
        </is>
      </c>
      <c r="C34" t="inlineStr">
        <is>
          <t>Total Liabilities Net Minority Interest</t>
        </is>
      </c>
      <c r="D34" t="inlineStr">
        <is>
          <t>897,378</t>
        </is>
      </c>
      <c r="E34" t="inlineStr">
        <is>
          <t>904,540</t>
        </is>
      </c>
      <c r="F34" t="inlineStr">
        <is>
          <t>928,626</t>
        </is>
      </c>
      <c r="G34" t="inlineStr">
        <is>
          <t>382,216</t>
        </is>
      </c>
    </row>
    <row r="35">
      <c r="A35" s="1" t="n">
        <v>33</v>
      </c>
      <c r="B35" t="inlineStr">
        <is>
          <t>2.1.</t>
        </is>
      </c>
      <c r="C35">
        <f>&gt;Current Liabilities</f>
        <v/>
      </c>
      <c r="D35" t="inlineStr">
        <is>
          <t>489,718</t>
        </is>
      </c>
      <c r="E35" t="inlineStr">
        <is>
          <t>472,511</t>
        </is>
      </c>
      <c r="F35" t="inlineStr">
        <is>
          <t>410,035</t>
        </is>
      </c>
      <c r="G35" t="inlineStr">
        <is>
          <t>299,029</t>
        </is>
      </c>
    </row>
    <row r="36">
      <c r="A36" s="1" t="n">
        <v>34</v>
      </c>
      <c r="B36" t="inlineStr">
        <is>
          <t>2.1.1.</t>
        </is>
      </c>
      <c r="C36">
        <f>&gt;=&gt;Payables And Accrued Expenses</f>
        <v/>
      </c>
      <c r="D36" t="inlineStr">
        <is>
          <t>80,982</t>
        </is>
      </c>
      <c r="E36" t="inlineStr">
        <is>
          <t>96,271</t>
        </is>
      </c>
      <c r="F36" t="inlineStr">
        <is>
          <t>65,675</t>
        </is>
      </c>
      <c r="G36" t="inlineStr">
        <is>
          <t>54,877</t>
        </is>
      </c>
    </row>
    <row r="37">
      <c r="A37" s="1" t="n">
        <v>35</v>
      </c>
      <c r="B37" t="inlineStr">
        <is>
          <t>2.1.1.1.</t>
        </is>
      </c>
      <c r="C37">
        <f>&gt;=&gt;=&gt;Payables</f>
        <v/>
      </c>
      <c r="D37" t="inlineStr">
        <is>
          <t>44,568</t>
        </is>
      </c>
      <c r="E37" t="inlineStr">
        <is>
          <t>64,596</t>
        </is>
      </c>
      <c r="F37" t="inlineStr">
        <is>
          <t>35,234</t>
        </is>
      </c>
      <c r="G37" t="inlineStr">
        <is>
          <t>27,168</t>
        </is>
      </c>
    </row>
    <row r="38">
      <c r="A38" s="1" t="n">
        <v>36</v>
      </c>
      <c r="B38" t="inlineStr">
        <is>
          <t>2.1.1.1.1.</t>
        </is>
      </c>
      <c r="C38">
        <f>&gt;=&gt;=&gt;  Accounts Payable</f>
        <v/>
      </c>
      <c r="D38" t="inlineStr">
        <is>
          <t>44,568</t>
        </is>
      </c>
      <c r="E38" t="inlineStr">
        <is>
          <t>64,596</t>
        </is>
      </c>
      <c r="F38" t="inlineStr">
        <is>
          <t>35,234</t>
        </is>
      </c>
      <c r="G38" t="inlineStr">
        <is>
          <t>27,168</t>
        </is>
      </c>
    </row>
    <row r="39">
      <c r="A39" s="1" t="n">
        <v>37</v>
      </c>
      <c r="B39" t="inlineStr">
        <is>
          <t>2.1.1.2.</t>
        </is>
      </c>
      <c r="C39">
        <f>&gt;=&gt;  Current Accrued Expenses</f>
        <v/>
      </c>
      <c r="D39" t="inlineStr">
        <is>
          <t>36,414</t>
        </is>
      </c>
      <c r="E39" t="inlineStr">
        <is>
          <t>31,675</t>
        </is>
      </c>
      <c r="F39" t="inlineStr">
        <is>
          <t>30,441</t>
        </is>
      </c>
      <c r="G39" t="inlineStr">
        <is>
          <t>27,709</t>
        </is>
      </c>
    </row>
    <row r="40">
      <c r="A40" s="1" t="n">
        <v>38</v>
      </c>
      <c r="B40" t="inlineStr">
        <is>
          <t>2.1.2.</t>
        </is>
      </c>
      <c r="C40">
        <f>&gt;=&gt;Pension &amp; Other Post Retirement Benefit Plans Current</f>
        <v/>
      </c>
      <c r="D40" t="inlineStr">
        <is>
          <t>97,862</t>
        </is>
      </c>
      <c r="E40" t="inlineStr">
        <is>
          <t>91,011</t>
        </is>
      </c>
      <c r="F40" t="inlineStr">
        <is>
          <t>81,943</t>
        </is>
      </c>
      <c r="G40" t="inlineStr">
        <is>
          <t>77,741</t>
        </is>
      </c>
    </row>
    <row r="41">
      <c r="A41" s="1" t="n">
        <v>39</v>
      </c>
      <c r="B41" t="inlineStr">
        <is>
          <t>2.1.3.</t>
        </is>
      </c>
      <c r="C41">
        <f>&gt;=&gt;Current Debt And Capital Lease Obligation</f>
        <v/>
      </c>
      <c r="D41" t="inlineStr">
        <is>
          <t>93,990</t>
        </is>
      </c>
      <c r="E41" t="inlineStr">
        <is>
          <t>90,436</t>
        </is>
      </c>
      <c r="F41" t="inlineStr">
        <is>
          <t>78,617</t>
        </is>
      </c>
      <c r="G41" t="inlineStr">
        <is>
          <t>-</t>
        </is>
      </c>
    </row>
    <row r="42">
      <c r="A42" s="1" t="n">
        <v>40</v>
      </c>
      <c r="B42" t="inlineStr">
        <is>
          <t>2.1.3.1.</t>
        </is>
      </c>
      <c r="C42">
        <f>&gt;=&gt;=&gt;Current Debt</f>
        <v/>
      </c>
      <c r="D42" t="inlineStr">
        <is>
          <t>18,750</t>
        </is>
      </c>
      <c r="E42" t="inlineStr">
        <is>
          <t>17,188</t>
        </is>
      </c>
      <c r="F42" t="inlineStr">
        <is>
          <t>12,500</t>
        </is>
      </c>
      <c r="G42" t="inlineStr">
        <is>
          <t>-</t>
        </is>
      </c>
    </row>
    <row r="43">
      <c r="A43" s="1" t="n">
        <v>41</v>
      </c>
      <c r="B43" t="inlineStr">
        <is>
          <t>2.1.3.1.1.</t>
        </is>
      </c>
      <c r="C43">
        <f>&gt;=&gt;=&gt;  Other Current Borrowings</f>
        <v/>
      </c>
      <c r="D43" t="inlineStr">
        <is>
          <t>18,750</t>
        </is>
      </c>
      <c r="E43" t="inlineStr">
        <is>
          <t>17,188</t>
        </is>
      </c>
      <c r="F43" t="inlineStr">
        <is>
          <t>12,500</t>
        </is>
      </c>
      <c r="G43" t="inlineStr">
        <is>
          <t>-</t>
        </is>
      </c>
    </row>
    <row r="44">
      <c r="A44" s="1" t="n">
        <v>42</v>
      </c>
      <c r="B44" t="inlineStr">
        <is>
          <t>2.1.3.2.</t>
        </is>
      </c>
      <c r="C44">
        <f>&gt;=&gt;  Current Capital Lease Obligation</f>
        <v/>
      </c>
      <c r="D44" t="inlineStr">
        <is>
          <t>75,240</t>
        </is>
      </c>
      <c r="E44" t="inlineStr">
        <is>
          <t>73,248</t>
        </is>
      </c>
      <c r="F44" t="inlineStr">
        <is>
          <t>66,117</t>
        </is>
      </c>
      <c r="G44" t="inlineStr">
        <is>
          <t>-</t>
        </is>
      </c>
    </row>
    <row r="45">
      <c r="A45" s="1" t="n">
        <v>43</v>
      </c>
      <c r="B45" t="inlineStr">
        <is>
          <t>2.1.4.</t>
        </is>
      </c>
      <c r="C45">
        <f>&gt;=&gt;Current Deferred Liabilities</f>
        <v/>
      </c>
      <c r="D45" t="inlineStr">
        <is>
          <t>143,778</t>
        </is>
      </c>
      <c r="E45" t="inlineStr">
        <is>
          <t>131,253</t>
        </is>
      </c>
      <c r="F45" t="inlineStr">
        <is>
          <t>122,825</t>
        </is>
      </c>
      <c r="G45" t="inlineStr">
        <is>
          <t>116,005</t>
        </is>
      </c>
    </row>
    <row r="46">
      <c r="A46" s="1" t="n">
        <v>44</v>
      </c>
      <c r="B46" t="inlineStr">
        <is>
          <t>2.1.4.1.</t>
        </is>
      </c>
      <c r="C46">
        <f>&gt;=&gt;  Current Deferred Revenue</f>
        <v/>
      </c>
      <c r="D46" t="inlineStr">
        <is>
          <t>143,778</t>
        </is>
      </c>
      <c r="E46" t="inlineStr">
        <is>
          <t>131,253</t>
        </is>
      </c>
      <c r="F46" t="inlineStr">
        <is>
          <t>122,825</t>
        </is>
      </c>
      <c r="G46" t="inlineStr">
        <is>
          <t>116,005</t>
        </is>
      </c>
    </row>
    <row r="47">
      <c r="A47" s="1" t="n">
        <v>45</v>
      </c>
      <c r="B47" t="inlineStr">
        <is>
          <t>2.1.5.</t>
        </is>
      </c>
      <c r="C47">
        <f>&gt;  Other Current Liabilities</f>
        <v/>
      </c>
      <c r="D47" t="inlineStr">
        <is>
          <t>73,106</t>
        </is>
      </c>
      <c r="E47" t="inlineStr">
        <is>
          <t>63,540</t>
        </is>
      </c>
      <c r="F47" t="inlineStr">
        <is>
          <t>60,975</t>
        </is>
      </c>
      <c r="G47" t="inlineStr">
        <is>
          <t>50,406</t>
        </is>
      </c>
    </row>
    <row r="48">
      <c r="A48" s="1" t="n">
        <v>46</v>
      </c>
      <c r="B48" t="inlineStr">
        <is>
          <t>2.2.</t>
        </is>
      </c>
      <c r="C48" t="inlineStr">
        <is>
          <t xml:space="preserve">  Total Non Current Liabilities Net Minority Interest</t>
        </is>
      </c>
      <c r="D48" t="inlineStr">
        <is>
          <t>407,660</t>
        </is>
      </c>
      <c r="E48" t="inlineStr">
        <is>
          <t>432,029</t>
        </is>
      </c>
      <c r="F48" t="inlineStr">
        <is>
          <t>518,591</t>
        </is>
      </c>
      <c r="G48" t="inlineStr">
        <is>
          <t>83,187</t>
        </is>
      </c>
    </row>
    <row r="49">
      <c r="A49" s="1" t="n">
        <v>47</v>
      </c>
      <c r="B49" t="inlineStr">
        <is>
          <t>2.2.1.</t>
        </is>
      </c>
      <c r="C49" t="inlineStr">
        <is>
          <t xml:space="preserve">  =&gt;Long Term Debt And Capital Lease Obligation</t>
        </is>
      </c>
      <c r="D49" t="inlineStr">
        <is>
          <t>308,770</t>
        </is>
      </c>
      <c r="E49" t="inlineStr">
        <is>
          <t>326,709</t>
        </is>
      </c>
      <c r="F49" t="inlineStr">
        <is>
          <t>414,651</t>
        </is>
      </c>
      <c r="G49" t="inlineStr">
        <is>
          <t>-</t>
        </is>
      </c>
    </row>
    <row r="50">
      <c r="A50" s="1" t="n">
        <v>48</v>
      </c>
      <c r="B50" t="inlineStr">
        <is>
          <t>2.2.1.1.</t>
        </is>
      </c>
      <c r="C50" t="inlineStr">
        <is>
          <t xml:space="preserve">  =&gt;=&gt;Long Term Debt</t>
        </is>
      </c>
      <c r="D50" t="inlineStr">
        <is>
          <t>136,250</t>
        </is>
      </c>
      <c r="E50" t="inlineStr">
        <is>
          <t>185,812</t>
        </is>
      </c>
      <c r="F50" t="inlineStr">
        <is>
          <t>279,000</t>
        </is>
      </c>
      <c r="G50" t="inlineStr">
        <is>
          <t>-</t>
        </is>
      </c>
    </row>
    <row r="51">
      <c r="A51" s="1" t="n">
        <v>49</v>
      </c>
      <c r="B51" t="inlineStr">
        <is>
          <t>2.2.1.2.</t>
        </is>
      </c>
      <c r="C51" t="inlineStr">
        <is>
          <t xml:space="preserve">  =&gt;  Long Term Capital Lease Obligation</t>
        </is>
      </c>
      <c r="D51" t="inlineStr">
        <is>
          <t>172,520</t>
        </is>
      </c>
      <c r="E51" t="inlineStr">
        <is>
          <t>140,897</t>
        </is>
      </c>
      <c r="F51" t="inlineStr">
        <is>
          <t>135,651</t>
        </is>
      </c>
      <c r="G51" t="inlineStr">
        <is>
          <t>-</t>
        </is>
      </c>
    </row>
    <row r="52">
      <c r="A52" s="1" t="n">
        <v>50</v>
      </c>
      <c r="B52" t="inlineStr">
        <is>
          <t>2.2.2.</t>
        </is>
      </c>
      <c r="C52" t="inlineStr">
        <is>
          <t xml:space="preserve">  =&gt;Non Current Deferred Liabilities</t>
        </is>
      </c>
      <c r="D52" t="inlineStr">
        <is>
          <t>13,255</t>
        </is>
      </c>
      <c r="E52" t="inlineStr">
        <is>
          <t>10,612</t>
        </is>
      </c>
      <c r="F52" t="inlineStr">
        <is>
          <t>9,927</t>
        </is>
      </c>
      <c r="G52" t="inlineStr">
        <is>
          <t>-</t>
        </is>
      </c>
    </row>
    <row r="53">
      <c r="A53" s="1" t="n">
        <v>51</v>
      </c>
      <c r="B53" t="inlineStr">
        <is>
          <t>2.2.2.1.</t>
        </is>
      </c>
      <c r="C53" t="inlineStr">
        <is>
          <t xml:space="preserve">  =&gt;  Non Current Deferred Taxes Liabilities</t>
        </is>
      </c>
      <c r="D53" t="inlineStr">
        <is>
          <t>13,255</t>
        </is>
      </c>
      <c r="E53" t="inlineStr">
        <is>
          <t>10,612</t>
        </is>
      </c>
      <c r="F53" t="inlineStr">
        <is>
          <t>9,927</t>
        </is>
      </c>
      <c r="G53" t="inlineStr">
        <is>
          <t>-</t>
        </is>
      </c>
    </row>
    <row r="54">
      <c r="A54" s="1" t="n">
        <v>52</v>
      </c>
      <c r="B54" t="inlineStr">
        <is>
          <t>2.2.3.</t>
        </is>
      </c>
      <c r="C54" t="inlineStr">
        <is>
          <t xml:space="preserve">    Non Current Accrued Expenses</t>
        </is>
      </c>
      <c r="D54" t="inlineStr">
        <is>
          <t>85,635</t>
        </is>
      </c>
      <c r="E54" t="inlineStr">
        <is>
          <t>94,708</t>
        </is>
      </c>
      <c r="F54" t="inlineStr">
        <is>
          <t>94,013</t>
        </is>
      </c>
      <c r="G54" t="inlineStr">
        <is>
          <t>83,187</t>
        </is>
      </c>
    </row>
    <row r="55">
      <c r="A55" s="1" t="n">
        <v>53</v>
      </c>
      <c r="B55" t="inlineStr">
        <is>
          <t>3.</t>
        </is>
      </c>
      <c r="C55" t="inlineStr">
        <is>
          <t>Total Equity Gross Minority Interest</t>
        </is>
      </c>
      <c r="D55" t="inlineStr">
        <is>
          <t>1,082,048</t>
        </is>
      </c>
      <c r="E55" t="inlineStr">
        <is>
          <t>941,360</t>
        </is>
      </c>
      <c r="F55" t="inlineStr">
        <is>
          <t>815,750</t>
        </is>
      </c>
      <c r="G55" t="inlineStr">
        <is>
          <t>711,908</t>
        </is>
      </c>
    </row>
    <row r="56">
      <c r="A56" s="1" t="n">
        <v>54</v>
      </c>
      <c r="B56" t="inlineStr">
        <is>
          <t>3.1.</t>
        </is>
      </c>
      <c r="C56" t="inlineStr">
        <is>
          <t xml:space="preserve">  Stockholders' Equity</t>
        </is>
      </c>
      <c r="D56" t="inlineStr">
        <is>
          <t>1,082,048</t>
        </is>
      </c>
      <c r="E56" t="inlineStr">
        <is>
          <t>941,360</t>
        </is>
      </c>
      <c r="F56" t="inlineStr">
        <is>
          <t>815,750</t>
        </is>
      </c>
      <c r="G56" t="inlineStr">
        <is>
          <t>711,908</t>
        </is>
      </c>
    </row>
    <row r="57">
      <c r="A57" s="1" t="n">
        <v>55</v>
      </c>
      <c r="B57" t="inlineStr">
        <is>
          <t>3.1.1.</t>
        </is>
      </c>
      <c r="C57" t="inlineStr">
        <is>
          <t xml:space="preserve">  =&gt;Capital Stock</t>
        </is>
      </c>
      <c r="D57" t="inlineStr">
        <is>
          <t>491,911</t>
        </is>
      </c>
      <c r="E57" t="inlineStr">
        <is>
          <t>491,612</t>
        </is>
      </c>
      <c r="F57" t="inlineStr">
        <is>
          <t>327,431</t>
        </is>
      </c>
      <c r="G57" t="inlineStr">
        <is>
          <t>327,308</t>
        </is>
      </c>
    </row>
    <row r="58">
      <c r="A58" s="1" t="n">
        <v>56</v>
      </c>
      <c r="B58" t="inlineStr">
        <is>
          <t>3.1.1.1.</t>
        </is>
      </c>
      <c r="C58" t="inlineStr">
        <is>
          <t xml:space="preserve">  =&gt;=&gt;Preferred Stock</t>
        </is>
      </c>
      <c r="D58" t="inlineStr">
        <is>
          <t>-</t>
        </is>
      </c>
      <c r="E58" t="inlineStr">
        <is>
          <t>0</t>
        </is>
      </c>
      <c r="F58" t="inlineStr">
        <is>
          <t>0</t>
        </is>
      </c>
      <c r="G58" t="inlineStr">
        <is>
          <t>0</t>
        </is>
      </c>
    </row>
    <row r="59">
      <c r="A59" s="1" t="n">
        <v>57</v>
      </c>
      <c r="B59" t="inlineStr">
        <is>
          <t>3.1.1.2.</t>
        </is>
      </c>
      <c r="C59" t="inlineStr">
        <is>
          <t xml:space="preserve">  =&gt;  Common Stock</t>
        </is>
      </c>
      <c r="D59" t="inlineStr">
        <is>
          <t>491,911</t>
        </is>
      </c>
      <c r="E59" t="inlineStr">
        <is>
          <t>491,612</t>
        </is>
      </c>
      <c r="F59" t="inlineStr">
        <is>
          <t>327,431</t>
        </is>
      </c>
      <c r="G59" t="inlineStr">
        <is>
          <t>327,308</t>
        </is>
      </c>
    </row>
    <row r="60">
      <c r="A60" s="1" t="n">
        <v>58</v>
      </c>
      <c r="B60" t="inlineStr">
        <is>
          <t>3.1.2.</t>
        </is>
      </c>
      <c r="C60" t="inlineStr">
        <is>
          <t xml:space="preserve">  =&gt;Additional Paid in Capital</t>
        </is>
      </c>
      <c r="D60" t="inlineStr">
        <is>
          <t>-</t>
        </is>
      </c>
      <c r="E60" t="inlineStr">
        <is>
          <t>101,757</t>
        </is>
      </c>
      <c r="F60" t="inlineStr">
        <is>
          <t>89,413</t>
        </is>
      </c>
      <c r="G60" t="inlineStr">
        <is>
          <t>85,386</t>
        </is>
      </c>
    </row>
    <row r="61">
      <c r="A61" s="1" t="n">
        <v>59</v>
      </c>
      <c r="B61" t="inlineStr">
        <is>
          <t>3.1.3.</t>
        </is>
      </c>
      <c r="C61" t="inlineStr">
        <is>
          <t xml:space="preserve">  =&gt;Retained Earnings</t>
        </is>
      </c>
      <c r="D61" t="inlineStr">
        <is>
          <t>590,137</t>
        </is>
      </c>
      <c r="E61" t="inlineStr">
        <is>
          <t>358,888</t>
        </is>
      </c>
      <c r="F61" t="inlineStr">
        <is>
          <t>420,015</t>
        </is>
      </c>
      <c r="G61" t="inlineStr">
        <is>
          <t>370,292</t>
        </is>
      </c>
    </row>
    <row r="62">
      <c r="A62" s="1" t="n">
        <v>60</v>
      </c>
      <c r="B62" t="inlineStr">
        <is>
          <t>3.1.4.</t>
        </is>
      </c>
      <c r="C62" t="inlineStr">
        <is>
          <t xml:space="preserve">    Gains Losses Not Affecting Retained Earnings</t>
        </is>
      </c>
      <c r="D62" t="inlineStr">
        <is>
          <t>-</t>
        </is>
      </c>
      <c r="E62" t="inlineStr">
        <is>
          <t>-10,897</t>
        </is>
      </c>
      <c r="F62" t="inlineStr">
        <is>
          <t>-21,109</t>
        </is>
      </c>
      <c r="G62" t="inlineStr">
        <is>
          <t>-71,078</t>
        </is>
      </c>
    </row>
    <row r="63">
      <c r="A63" s="1" t="n">
        <v>61</v>
      </c>
      <c r="B63" t="inlineStr">
        <is>
          <t>4.</t>
        </is>
      </c>
      <c r="C63" t="inlineStr">
        <is>
          <t>Total Capitalization</t>
        </is>
      </c>
      <c r="D63" t="inlineStr">
        <is>
          <t>1,218,298</t>
        </is>
      </c>
      <c r="E63" t="inlineStr">
        <is>
          <t>1,127,172</t>
        </is>
      </c>
      <c r="F63" t="inlineStr">
        <is>
          <t>1,094,750</t>
        </is>
      </c>
      <c r="G63" t="inlineStr">
        <is>
          <t>711,908</t>
        </is>
      </c>
    </row>
    <row r="64">
      <c r="A64" s="1" t="n">
        <v>62</v>
      </c>
      <c r="B64" t="inlineStr">
        <is>
          <t>5.</t>
        </is>
      </c>
      <c r="C64" t="inlineStr">
        <is>
          <t>Common Stock Equity</t>
        </is>
      </c>
      <c r="D64" t="inlineStr">
        <is>
          <t>1,082,048</t>
        </is>
      </c>
      <c r="E64" t="inlineStr">
        <is>
          <t>941,360</t>
        </is>
      </c>
      <c r="F64" t="inlineStr">
        <is>
          <t>815,750</t>
        </is>
      </c>
      <c r="G64" t="inlineStr">
        <is>
          <t>711,908</t>
        </is>
      </c>
    </row>
    <row r="65">
      <c r="A65" s="1" t="n">
        <v>63</v>
      </c>
      <c r="B65" t="inlineStr">
        <is>
          <t>6.</t>
        </is>
      </c>
      <c r="C65" t="inlineStr">
        <is>
          <t>Capital Lease Obligations</t>
        </is>
      </c>
      <c r="D65" t="inlineStr">
        <is>
          <t>247,760</t>
        </is>
      </c>
      <c r="E65" t="inlineStr">
        <is>
          <t>214,145</t>
        </is>
      </c>
      <c r="F65" t="inlineStr">
        <is>
          <t>201,768</t>
        </is>
      </c>
      <c r="G65" t="inlineStr">
        <is>
          <t>-</t>
        </is>
      </c>
    </row>
    <row r="66">
      <c r="A66" s="1" t="n">
        <v>64</v>
      </c>
      <c r="B66" t="inlineStr">
        <is>
          <t>7.</t>
        </is>
      </c>
      <c r="C66" t="inlineStr">
        <is>
          <t>Net Tangible Assets</t>
        </is>
      </c>
      <c r="D66" t="inlineStr">
        <is>
          <t>-84,911</t>
        </is>
      </c>
      <c r="E66" t="inlineStr">
        <is>
          <t>-130,586</t>
        </is>
      </c>
      <c r="F66" t="inlineStr">
        <is>
          <t>-143,881</t>
        </is>
      </c>
      <c r="G66" t="inlineStr">
        <is>
          <t>100,169</t>
        </is>
      </c>
    </row>
    <row r="67">
      <c r="A67" s="1" t="n">
        <v>65</v>
      </c>
      <c r="B67" t="inlineStr">
        <is>
          <t>8.</t>
        </is>
      </c>
      <c r="C67" t="inlineStr">
        <is>
          <t>Working Capital</t>
        </is>
      </c>
      <c r="D67" t="inlineStr">
        <is>
          <t>-137,338</t>
        </is>
      </c>
      <c r="E67" t="inlineStr">
        <is>
          <t>-157,734</t>
        </is>
      </c>
      <c r="F67" t="inlineStr">
        <is>
          <t>-100,248</t>
        </is>
      </c>
      <c r="G67" t="inlineStr">
        <is>
          <t>-13,008</t>
        </is>
      </c>
    </row>
    <row r="68">
      <c r="A68" s="1" t="n">
        <v>66</v>
      </c>
      <c r="B68" t="inlineStr">
        <is>
          <t>9.</t>
        </is>
      </c>
      <c r="C68" t="inlineStr">
        <is>
          <t>Invested Capital</t>
        </is>
      </c>
      <c r="D68" t="inlineStr">
        <is>
          <t>1,237,048</t>
        </is>
      </c>
      <c r="E68" t="inlineStr">
        <is>
          <t>1,144,360</t>
        </is>
      </c>
      <c r="F68" t="inlineStr">
        <is>
          <t>1,107,250</t>
        </is>
      </c>
      <c r="G68" t="inlineStr">
        <is>
          <t>711,908</t>
        </is>
      </c>
    </row>
    <row r="69">
      <c r="A69" s="1" t="n">
        <v>67</v>
      </c>
      <c r="B69" t="inlineStr">
        <is>
          <t>10.</t>
        </is>
      </c>
      <c r="C69" t="inlineStr">
        <is>
          <t>Tangible Book Value</t>
        </is>
      </c>
      <c r="D69" t="inlineStr">
        <is>
          <t>-84,911</t>
        </is>
      </c>
      <c r="E69" t="inlineStr">
        <is>
          <t>-130,586</t>
        </is>
      </c>
      <c r="F69" t="inlineStr">
        <is>
          <t>-143,881</t>
        </is>
      </c>
      <c r="G69" t="inlineStr">
        <is>
          <t>100,169</t>
        </is>
      </c>
    </row>
    <row r="70">
      <c r="A70" s="1" t="n">
        <v>68</v>
      </c>
      <c r="B70" t="inlineStr">
        <is>
          <t>11.</t>
        </is>
      </c>
      <c r="C70" t="inlineStr">
        <is>
          <t>Total Debt</t>
        </is>
      </c>
      <c r="D70" t="inlineStr">
        <is>
          <t>402,760</t>
        </is>
      </c>
      <c r="E70" t="inlineStr">
        <is>
          <t>417,145</t>
        </is>
      </c>
      <c r="F70" t="inlineStr">
        <is>
          <t>493,268</t>
        </is>
      </c>
      <c r="G70" t="inlineStr">
        <is>
          <t>-</t>
        </is>
      </c>
    </row>
    <row r="71">
      <c r="A71" s="1" t="n">
        <v>69</v>
      </c>
      <c r="B71" t="inlineStr">
        <is>
          <t>12.</t>
        </is>
      </c>
      <c r="C71" t="inlineStr">
        <is>
          <t>Net Debt</t>
        </is>
      </c>
      <c r="D71" t="inlineStr">
        <is>
          <t>49,699</t>
        </is>
      </c>
      <c r="E71" t="inlineStr">
        <is>
          <t>104,523</t>
        </is>
      </c>
      <c r="F71" t="inlineStr">
        <is>
          <t>197,224</t>
        </is>
      </c>
      <c r="G71" t="inlineStr">
        <is>
          <t>-</t>
        </is>
      </c>
    </row>
    <row r="72">
      <c r="A72" s="1" t="n">
        <v>70</v>
      </c>
      <c r="B72" t="inlineStr">
        <is>
          <t>13.</t>
        </is>
      </c>
      <c r="C72" t="inlineStr">
        <is>
          <t>Share Issued</t>
        </is>
      </c>
      <c r="D72" t="inlineStr">
        <is>
          <t>492,049</t>
        </is>
      </c>
      <c r="E72" t="inlineStr">
        <is>
          <t>491,612</t>
        </is>
      </c>
      <c r="F72" t="inlineStr">
        <is>
          <t>491,146</t>
        </is>
      </c>
      <c r="G72" t="inlineStr">
        <is>
          <t>490,962</t>
        </is>
      </c>
    </row>
    <row r="73">
      <c r="A73" s="1" t="n">
        <v>71</v>
      </c>
      <c r="B73" t="inlineStr">
        <is>
          <t>14.</t>
        </is>
      </c>
      <c r="C73" t="inlineStr">
        <is>
          <t>Ordinary Shares Number</t>
        </is>
      </c>
      <c r="D73" t="inlineStr">
        <is>
          <t>492,049</t>
        </is>
      </c>
      <c r="E73" t="inlineStr">
        <is>
          <t>491,612</t>
        </is>
      </c>
      <c r="F73" t="inlineStr">
        <is>
          <t>491,146</t>
        </is>
      </c>
      <c r="G73" t="inlineStr">
        <is>
          <t>490,962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Sequence</t>
        </is>
      </c>
      <c r="C1" s="1" t="inlineStr">
        <is>
          <t>Breakdown</t>
        </is>
      </c>
      <c r="D1" s="1" t="inlineStr">
        <is>
          <t>TTM</t>
        </is>
      </c>
      <c r="E1" s="1" t="inlineStr">
        <is>
          <t>12/30/2020</t>
        </is>
      </c>
      <c r="F1" s="1" t="inlineStr">
        <is>
          <t>12/30/2019</t>
        </is>
      </c>
      <c r="G1" s="1" t="inlineStr">
        <is>
          <t>12/30/2018</t>
        </is>
      </c>
    </row>
    <row r="2">
      <c r="A2" s="1" t="n">
        <v>0</v>
      </c>
      <c r="B2" t="inlineStr">
        <is>
          <t>1.</t>
        </is>
      </c>
      <c r="C2" t="inlineStr">
        <is>
          <t>Operating Cash Flow</t>
        </is>
      </c>
      <c r="D2" t="inlineStr">
        <is>
          <t>-</t>
        </is>
      </c>
      <c r="E2" t="inlineStr">
        <is>
          <t>435,785</t>
        </is>
      </c>
      <c r="F2" t="inlineStr">
        <is>
          <t>309,188</t>
        </is>
      </c>
      <c r="G2" t="inlineStr">
        <is>
          <t>286,272</t>
        </is>
      </c>
    </row>
    <row r="3">
      <c r="A3" s="1" t="n">
        <v>1</v>
      </c>
      <c r="B3" t="inlineStr">
        <is>
          <t>1.1.</t>
        </is>
      </c>
      <c r="C3" t="inlineStr">
        <is>
          <t xml:space="preserve">  Cash Flow from Continuing Operating Activities</t>
        </is>
      </c>
      <c r="D3" t="inlineStr">
        <is>
          <t>-</t>
        </is>
      </c>
      <c r="E3" t="inlineStr">
        <is>
          <t>435,785</t>
        </is>
      </c>
      <c r="F3" t="inlineStr">
        <is>
          <t>309,188</t>
        </is>
      </c>
      <c r="G3" t="inlineStr">
        <is>
          <t>286,272</t>
        </is>
      </c>
    </row>
    <row r="4">
      <c r="A4" s="1" t="n">
        <v>2</v>
      </c>
      <c r="B4" t="inlineStr">
        <is>
          <t>1.1.1.</t>
        </is>
      </c>
      <c r="C4" t="inlineStr">
        <is>
          <t xml:space="preserve">  =&gt;Net Income from Continuing Operations</t>
        </is>
      </c>
      <c r="D4" t="inlineStr">
        <is>
          <t>-</t>
        </is>
      </c>
      <c r="E4" t="inlineStr">
        <is>
          <t>260,824</t>
        </is>
      </c>
      <c r="F4" t="inlineStr">
        <is>
          <t>203,347</t>
        </is>
      </c>
      <c r="G4" t="inlineStr">
        <is>
          <t>231,663</t>
        </is>
      </c>
    </row>
    <row r="5">
      <c r="A5" s="1" t="n">
        <v>3</v>
      </c>
      <c r="B5" t="inlineStr">
        <is>
          <t>1.1.2.</t>
        </is>
      </c>
      <c r="C5" t="inlineStr">
        <is>
          <t xml:space="preserve">  =&gt;Operating Gains Losses</t>
        </is>
      </c>
      <c r="D5" t="inlineStr">
        <is>
          <t>-</t>
        </is>
      </c>
      <c r="E5" t="inlineStr">
        <is>
          <t>-</t>
        </is>
      </c>
      <c r="F5" t="inlineStr">
        <is>
          <t>49,898</t>
        </is>
      </c>
      <c r="G5" t="inlineStr">
        <is>
          <t>-</t>
        </is>
      </c>
    </row>
    <row r="6">
      <c r="A6" s="1" t="n">
        <v>4</v>
      </c>
      <c r="B6" t="inlineStr">
        <is>
          <t>1.1.2.1.</t>
        </is>
      </c>
      <c r="C6" t="inlineStr">
        <is>
          <t xml:space="preserve">  =&gt;  Pension And Employee Benefit Expense</t>
        </is>
      </c>
      <c r="D6" t="inlineStr">
        <is>
          <t>-</t>
        </is>
      </c>
      <c r="E6" t="inlineStr">
        <is>
          <t>0</t>
        </is>
      </c>
      <c r="F6" t="inlineStr">
        <is>
          <t>49,898</t>
        </is>
      </c>
      <c r="G6" t="inlineStr">
        <is>
          <t>-</t>
        </is>
      </c>
    </row>
    <row r="7">
      <c r="A7" s="1" t="n">
        <v>5</v>
      </c>
      <c r="B7" t="inlineStr">
        <is>
          <t>1.1.3.</t>
        </is>
      </c>
      <c r="C7" t="inlineStr">
        <is>
          <t xml:space="preserve">  =&gt;Depreciation Amortization Depletion</t>
        </is>
      </c>
      <c r="D7" t="inlineStr">
        <is>
          <t>-</t>
        </is>
      </c>
      <c r="E7" t="inlineStr">
        <is>
          <t>89,444</t>
        </is>
      </c>
      <c r="F7" t="inlineStr">
        <is>
          <t>79,544</t>
        </is>
      </c>
      <c r="G7" t="inlineStr">
        <is>
          <t>64,675</t>
        </is>
      </c>
    </row>
    <row r="8">
      <c r="A8" s="1" t="n">
        <v>6</v>
      </c>
      <c r="B8" t="inlineStr">
        <is>
          <t>1.1.3.1.</t>
        </is>
      </c>
      <c r="C8" t="inlineStr">
        <is>
          <t xml:space="preserve">  =&gt;  Depreciation &amp; amortization</t>
        </is>
      </c>
      <c r="D8" t="inlineStr">
        <is>
          <t>-</t>
        </is>
      </c>
      <c r="E8" t="inlineStr">
        <is>
          <t>89,444</t>
        </is>
      </c>
      <c r="F8" t="inlineStr">
        <is>
          <t>79,544</t>
        </is>
      </c>
      <c r="G8" t="inlineStr">
        <is>
          <t>64,675</t>
        </is>
      </c>
    </row>
    <row r="9">
      <c r="A9" s="1" t="n">
        <v>7</v>
      </c>
      <c r="B9" t="inlineStr">
        <is>
          <t>1.1.4.</t>
        </is>
      </c>
      <c r="C9" t="inlineStr">
        <is>
          <t xml:space="preserve">  =&gt;Deferred Tax</t>
        </is>
      </c>
      <c r="D9" t="inlineStr">
        <is>
          <t>-</t>
        </is>
      </c>
      <c r="E9" t="inlineStr">
        <is>
          <t>-1,215</t>
        </is>
      </c>
      <c r="F9" t="inlineStr">
        <is>
          <t>-7,228</t>
        </is>
      </c>
      <c r="G9" t="inlineStr">
        <is>
          <t>7,628</t>
        </is>
      </c>
    </row>
    <row r="10">
      <c r="A10" s="1" t="n">
        <v>8</v>
      </c>
      <c r="B10" t="inlineStr">
        <is>
          <t>1.1.4.1.</t>
        </is>
      </c>
      <c r="C10" t="inlineStr">
        <is>
          <t xml:space="preserve">  =&gt;  Deferred Income Tax</t>
        </is>
      </c>
      <c r="D10" t="inlineStr">
        <is>
          <t>-</t>
        </is>
      </c>
      <c r="E10" t="inlineStr">
        <is>
          <t>-1,215</t>
        </is>
      </c>
      <c r="F10" t="inlineStr">
        <is>
          <t>-7,228</t>
        </is>
      </c>
      <c r="G10" t="inlineStr">
        <is>
          <t>7,628</t>
        </is>
      </c>
    </row>
    <row r="11">
      <c r="A11" s="1" t="n">
        <v>9</v>
      </c>
      <c r="B11" t="inlineStr">
        <is>
          <t>1.1.5.</t>
        </is>
      </c>
      <c r="C11" t="inlineStr">
        <is>
          <t xml:space="preserve">  =&gt;Provision &amp; Write Off of Assets</t>
        </is>
      </c>
      <c r="D11" t="inlineStr">
        <is>
          <t>-</t>
        </is>
      </c>
      <c r="E11" t="inlineStr">
        <is>
          <t>17,536</t>
        </is>
      </c>
      <c r="F11" t="inlineStr">
        <is>
          <t>15,145</t>
        </is>
      </c>
      <c r="G11" t="inlineStr">
        <is>
          <t>13,606</t>
        </is>
      </c>
    </row>
    <row r="12">
      <c r="A12" s="1" t="n">
        <v>10</v>
      </c>
      <c r="B12" t="inlineStr">
        <is>
          <t>1.1.6.</t>
        </is>
      </c>
      <c r="C12" t="inlineStr">
        <is>
          <t xml:space="preserve">  =&gt;Stock based compensation</t>
        </is>
      </c>
      <c r="D12" t="inlineStr">
        <is>
          <t>-</t>
        </is>
      </c>
      <c r="E12" t="inlineStr">
        <is>
          <t>20,850</t>
        </is>
      </c>
      <c r="F12" t="inlineStr">
        <is>
          <t>14,159</t>
        </is>
      </c>
      <c r="G12" t="inlineStr">
        <is>
          <t>13,726</t>
        </is>
      </c>
    </row>
    <row r="13">
      <c r="A13" s="1" t="n">
        <v>11</v>
      </c>
      <c r="B13" t="inlineStr">
        <is>
          <t>1.1.7.</t>
        </is>
      </c>
      <c r="C13" t="inlineStr">
        <is>
          <t xml:space="preserve">  =&gt;Excess Tax Benefit from Stock Based Compensation</t>
        </is>
      </c>
      <c r="D13" t="inlineStr">
        <is>
          <t>-</t>
        </is>
      </c>
      <c r="E13" t="inlineStr">
        <is>
          <t>-</t>
        </is>
      </c>
      <c r="F13" t="inlineStr">
        <is>
          <t>-</t>
        </is>
      </c>
      <c r="G13" t="inlineStr">
        <is>
          <t>0</t>
        </is>
      </c>
    </row>
    <row r="14">
      <c r="A14" s="1" t="n">
        <v>12</v>
      </c>
      <c r="B14" t="inlineStr">
        <is>
          <t>1.1.8.</t>
        </is>
      </c>
      <c r="C14" t="inlineStr">
        <is>
          <t xml:space="preserve">    Change in working capital</t>
        </is>
      </c>
      <c r="D14" t="inlineStr">
        <is>
          <t>-</t>
        </is>
      </c>
      <c r="E14" t="inlineStr">
        <is>
          <t>48,346</t>
        </is>
      </c>
      <c r="F14" t="inlineStr">
        <is>
          <t>-45,677</t>
        </is>
      </c>
      <c r="G14" t="inlineStr">
        <is>
          <t>-45,026</t>
        </is>
      </c>
    </row>
    <row r="15">
      <c r="A15" s="1" t="n">
        <v>13</v>
      </c>
      <c r="B15" t="inlineStr">
        <is>
          <t>1.1.8.1.</t>
        </is>
      </c>
      <c r="C15" t="inlineStr">
        <is>
          <t xml:space="preserve">    =&gt;Change in Receivables</t>
        </is>
      </c>
      <c r="D15" t="inlineStr">
        <is>
          <t>-</t>
        </is>
      </c>
      <c r="E15" t="inlineStr">
        <is>
          <t>-23,832</t>
        </is>
      </c>
      <c r="F15" t="inlineStr">
        <is>
          <t>-29,231</t>
        </is>
      </c>
      <c r="G15" t="inlineStr">
        <is>
          <t>-23,333</t>
        </is>
      </c>
    </row>
    <row r="16">
      <c r="A16" s="1" t="n">
        <v>14</v>
      </c>
      <c r="B16" t="inlineStr">
        <is>
          <t>1.1.8.1.1.</t>
        </is>
      </c>
      <c r="C16" t="inlineStr">
        <is>
          <t xml:space="preserve">    =&gt;  Changes in Account Receivables</t>
        </is>
      </c>
      <c r="D16" t="inlineStr">
        <is>
          <t>-</t>
        </is>
      </c>
      <c r="E16" t="inlineStr">
        <is>
          <t>-12,045</t>
        </is>
      </c>
      <c r="F16" t="inlineStr">
        <is>
          <t>-20,151</t>
        </is>
      </c>
      <c r="G16" t="inlineStr">
        <is>
          <t>-12,549</t>
        </is>
      </c>
    </row>
    <row r="17">
      <c r="A17" s="1" t="n">
        <v>15</v>
      </c>
      <c r="B17" t="inlineStr">
        <is>
          <t>1.1.8.2.</t>
        </is>
      </c>
      <c r="C17" t="inlineStr">
        <is>
          <t xml:space="preserve">    =&gt;Change in Inventory</t>
        </is>
      </c>
      <c r="D17" t="inlineStr">
        <is>
          <t>-</t>
        </is>
      </c>
      <c r="E17" t="inlineStr">
        <is>
          <t>-10,706</t>
        </is>
      </c>
      <c r="F17" t="inlineStr">
        <is>
          <t>-2,151</t>
        </is>
      </c>
      <c r="G17" t="inlineStr">
        <is>
          <t>-374</t>
        </is>
      </c>
    </row>
    <row r="18">
      <c r="A18" s="1" t="n">
        <v>16</v>
      </c>
      <c r="B18" t="inlineStr">
        <is>
          <t>1.1.8.3.</t>
        </is>
      </c>
      <c r="C18" t="inlineStr">
        <is>
          <t xml:space="preserve">    =&gt;Change in Payables And Accrued Expense</t>
        </is>
      </c>
      <c r="D18" t="inlineStr">
        <is>
          <t>-</t>
        </is>
      </c>
      <c r="E18" t="inlineStr">
        <is>
          <t>52,101</t>
        </is>
      </c>
      <c r="F18" t="inlineStr">
        <is>
          <t>-8,010</t>
        </is>
      </c>
      <c r="G18" t="inlineStr">
        <is>
          <t>-24,506</t>
        </is>
      </c>
    </row>
    <row r="19">
      <c r="A19" s="1" t="n">
        <v>17</v>
      </c>
      <c r="B19" t="inlineStr">
        <is>
          <t>1.1.8.3.1.</t>
        </is>
      </c>
      <c r="C19" t="inlineStr">
        <is>
          <t xml:space="preserve">    =&gt;=&gt;Change in Payable</t>
        </is>
      </c>
      <c r="D19" t="inlineStr">
        <is>
          <t>-</t>
        </is>
      </c>
      <c r="E19" t="inlineStr">
        <is>
          <t>50,212</t>
        </is>
      </c>
      <c r="F19" t="inlineStr">
        <is>
          <t>-9,925</t>
        </is>
      </c>
      <c r="G19" t="inlineStr">
        <is>
          <t>-23,820</t>
        </is>
      </c>
    </row>
    <row r="20">
      <c r="A20" s="1" t="n">
        <v>18</v>
      </c>
      <c r="B20" t="inlineStr">
        <is>
          <t>1.1.8.3.1.1.</t>
        </is>
      </c>
      <c r="C20" t="inlineStr">
        <is>
          <t xml:space="preserve">    =&gt;=&gt;  Change in Account Payable</t>
        </is>
      </c>
      <c r="D20" t="inlineStr">
        <is>
          <t>-</t>
        </is>
      </c>
      <c r="E20" t="inlineStr">
        <is>
          <t>50,212</t>
        </is>
      </c>
      <c r="F20" t="inlineStr">
        <is>
          <t>-9,925</t>
        </is>
      </c>
      <c r="G20" t="inlineStr">
        <is>
          <t>-23,820</t>
        </is>
      </c>
    </row>
    <row r="21">
      <c r="A21" s="1" t="n">
        <v>19</v>
      </c>
      <c r="B21" t="inlineStr">
        <is>
          <t>1.1.8.3.2.</t>
        </is>
      </c>
      <c r="C21" t="inlineStr">
        <is>
          <t xml:space="preserve">    =&gt;  Change in Accrued Expense</t>
        </is>
      </c>
      <c r="D21" t="inlineStr">
        <is>
          <t>-</t>
        </is>
      </c>
      <c r="E21" t="inlineStr">
        <is>
          <t>1,889</t>
        </is>
      </c>
      <c r="F21" t="inlineStr">
        <is>
          <t>1,915</t>
        </is>
      </c>
      <c r="G21" t="inlineStr">
        <is>
          <t>-686</t>
        </is>
      </c>
    </row>
    <row r="22">
      <c r="A22" s="1" t="n">
        <v>20</v>
      </c>
      <c r="B22" t="inlineStr">
        <is>
          <t>1.1.8.4.</t>
        </is>
      </c>
      <c r="C22" t="inlineStr">
        <is>
          <t xml:space="preserve">    =&gt;Change in Other Current Assets</t>
        </is>
      </c>
      <c r="D22" t="inlineStr">
        <is>
          <t>-</t>
        </is>
      </c>
      <c r="E22" t="inlineStr">
        <is>
          <t>6,102</t>
        </is>
      </c>
      <c r="F22" t="inlineStr">
        <is>
          <t>-14,009</t>
        </is>
      </c>
      <c r="G22" t="inlineStr">
        <is>
          <t>-7,121</t>
        </is>
      </c>
    </row>
    <row r="23">
      <c r="A23" s="1" t="n">
        <v>21</v>
      </c>
      <c r="B23" t="inlineStr">
        <is>
          <t>1.1.8.5.</t>
        </is>
      </c>
      <c r="C23" t="inlineStr">
        <is>
          <t xml:space="preserve">      Change in Other Working Capital</t>
        </is>
      </c>
      <c r="D23" t="inlineStr">
        <is>
          <t>-</t>
        </is>
      </c>
      <c r="E23" t="inlineStr">
        <is>
          <t>24,681</t>
        </is>
      </c>
      <c r="F23" t="inlineStr">
        <is>
          <t>7,724</t>
        </is>
      </c>
      <c r="G23" t="inlineStr">
        <is>
          <t>10,308</t>
        </is>
      </c>
    </row>
    <row r="24">
      <c r="A24" s="1" t="n">
        <v>22</v>
      </c>
      <c r="B24" t="inlineStr">
        <is>
          <t>2.</t>
        </is>
      </c>
      <c r="C24" t="inlineStr">
        <is>
          <t>Investing Cash Flow</t>
        </is>
      </c>
      <c r="D24" t="inlineStr">
        <is>
          <t>-</t>
        </is>
      </c>
      <c r="E24" t="inlineStr">
        <is>
          <t>-162,395</t>
        </is>
      </c>
      <c r="F24" t="inlineStr">
        <is>
          <t>-455,107</t>
        </is>
      </c>
      <c r="G24" t="inlineStr">
        <is>
          <t>-101,375</t>
        </is>
      </c>
    </row>
    <row r="25">
      <c r="A25" s="1" t="n">
        <v>23</v>
      </c>
      <c r="B25" t="inlineStr">
        <is>
          <t>2.1.</t>
        </is>
      </c>
      <c r="C25" t="inlineStr">
        <is>
          <t xml:space="preserve">  Cash Flow from Continuing Investing Activities</t>
        </is>
      </c>
      <c r="D25" t="inlineStr">
        <is>
          <t>-</t>
        </is>
      </c>
      <c r="E25" t="inlineStr">
        <is>
          <t>-162,395</t>
        </is>
      </c>
      <c r="F25" t="inlineStr">
        <is>
          <t>-455,107</t>
        </is>
      </c>
      <c r="G25" t="inlineStr">
        <is>
          <t>-101,375</t>
        </is>
      </c>
    </row>
    <row r="26">
      <c r="A26" s="1" t="n">
        <v>24</v>
      </c>
      <c r="B26" t="inlineStr">
        <is>
          <t>2.1.1.</t>
        </is>
      </c>
      <c r="C26" t="inlineStr">
        <is>
          <t xml:space="preserve">  =&gt;Capital Expenditure Reported</t>
        </is>
      </c>
      <c r="D26" t="inlineStr">
        <is>
          <t>-</t>
        </is>
      </c>
      <c r="E26" t="inlineStr">
        <is>
          <t>-23,229</t>
        </is>
      </c>
      <c r="F26" t="inlineStr">
        <is>
          <t>-27,146</t>
        </is>
      </c>
      <c r="G26" t="inlineStr">
        <is>
          <t>-27,179</t>
        </is>
      </c>
    </row>
    <row r="27">
      <c r="A27" s="1" t="n">
        <v>25</v>
      </c>
      <c r="B27" t="inlineStr">
        <is>
          <t>2.1.2.</t>
        </is>
      </c>
      <c r="C27" t="inlineStr">
        <is>
          <t xml:space="preserve">  =&gt;Net Intangibles Purchase And Sale</t>
        </is>
      </c>
      <c r="D27" t="inlineStr">
        <is>
          <t>-</t>
        </is>
      </c>
      <c r="E27" t="inlineStr">
        <is>
          <t>495</t>
        </is>
      </c>
      <c r="F27" t="inlineStr">
        <is>
          <t>617</t>
        </is>
      </c>
      <c r="G27" t="inlineStr">
        <is>
          <t>343</t>
        </is>
      </c>
    </row>
    <row r="28">
      <c r="A28" s="1" t="n">
        <v>26</v>
      </c>
      <c r="B28" t="inlineStr">
        <is>
          <t>2.1.2.1.</t>
        </is>
      </c>
      <c r="C28" t="inlineStr">
        <is>
          <t xml:space="preserve">  =&gt;  Sale of Intangibles</t>
        </is>
      </c>
      <c r="D28" t="inlineStr">
        <is>
          <t>-</t>
        </is>
      </c>
      <c r="E28" t="inlineStr">
        <is>
          <t>495</t>
        </is>
      </c>
      <c r="F28" t="inlineStr">
        <is>
          <t>617</t>
        </is>
      </c>
      <c r="G28" t="inlineStr">
        <is>
          <t>343</t>
        </is>
      </c>
    </row>
    <row r="29">
      <c r="A29" s="1" t="n">
        <v>27</v>
      </c>
      <c r="B29" t="inlineStr">
        <is>
          <t>2.1.3.</t>
        </is>
      </c>
      <c r="C29" t="inlineStr">
        <is>
          <t xml:space="preserve">  =&gt;Net Business Purchase And Sale</t>
        </is>
      </c>
      <c r="D29" t="inlineStr">
        <is>
          <t>-</t>
        </is>
      </c>
      <c r="E29" t="inlineStr">
        <is>
          <t>-147,613</t>
        </is>
      </c>
      <c r="F29" t="inlineStr">
        <is>
          <t>-430,558</t>
        </is>
      </c>
      <c r="G29" t="inlineStr">
        <is>
          <t>-76,769</t>
        </is>
      </c>
    </row>
    <row r="30">
      <c r="A30" s="1" t="n">
        <v>28</v>
      </c>
      <c r="B30" t="inlineStr">
        <is>
          <t>2.1.3.1.</t>
        </is>
      </c>
      <c r="C30" t="inlineStr">
        <is>
          <t xml:space="preserve">  =&gt;  Purchase of Business</t>
        </is>
      </c>
      <c r="D30" t="inlineStr">
        <is>
          <t>-</t>
        </is>
      </c>
      <c r="E30" t="inlineStr">
        <is>
          <t>-147,613</t>
        </is>
      </c>
      <c r="F30" t="inlineStr">
        <is>
          <t>-430,558</t>
        </is>
      </c>
      <c r="G30" t="inlineStr">
        <is>
          <t>-76,769</t>
        </is>
      </c>
    </row>
    <row r="31">
      <c r="A31" s="1" t="n">
        <v>29</v>
      </c>
      <c r="B31" t="inlineStr">
        <is>
          <t>2.1.4.</t>
        </is>
      </c>
      <c r="C31" t="inlineStr">
        <is>
          <t xml:space="preserve">  =&gt;Net Investment Purchase And Sale</t>
        </is>
      </c>
      <c r="D31" t="inlineStr">
        <is>
          <t>-</t>
        </is>
      </c>
      <c r="E31" t="inlineStr">
        <is>
          <t>216</t>
        </is>
      </c>
      <c r="F31" t="inlineStr">
        <is>
          <t>104</t>
        </is>
      </c>
      <c r="G31" t="inlineStr">
        <is>
          <t>297</t>
        </is>
      </c>
    </row>
    <row r="32">
      <c r="A32" s="1" t="n">
        <v>30</v>
      </c>
      <c r="B32" t="inlineStr">
        <is>
          <t>2.1.4.1.</t>
        </is>
      </c>
      <c r="C32" t="inlineStr">
        <is>
          <t xml:space="preserve">  =&gt;  Sale of Investment</t>
        </is>
      </c>
      <c r="D32" t="inlineStr">
        <is>
          <t>-</t>
        </is>
      </c>
      <c r="E32" t="inlineStr">
        <is>
          <t>216</t>
        </is>
      </c>
      <c r="F32" t="inlineStr">
        <is>
          <t>104</t>
        </is>
      </c>
      <c r="G32" t="inlineStr">
        <is>
          <t>297</t>
        </is>
      </c>
    </row>
    <row r="33">
      <c r="A33" s="1" t="n">
        <v>31</v>
      </c>
      <c r="B33" t="inlineStr">
        <is>
          <t>2.1.5.</t>
        </is>
      </c>
      <c r="C33" t="inlineStr">
        <is>
          <t xml:space="preserve">    Net Other Investing Changes</t>
        </is>
      </c>
      <c r="D33" t="inlineStr">
        <is>
          <t>-</t>
        </is>
      </c>
      <c r="E33" t="inlineStr">
        <is>
          <t>7,736</t>
        </is>
      </c>
      <c r="F33" t="inlineStr">
        <is>
          <t>1,876</t>
        </is>
      </c>
      <c r="G33" t="inlineStr">
        <is>
          <t>1,933</t>
        </is>
      </c>
    </row>
    <row r="34">
      <c r="A34" s="1" t="n">
        <v>32</v>
      </c>
      <c r="B34" t="inlineStr">
        <is>
          <t>3.</t>
        </is>
      </c>
      <c r="C34" t="inlineStr">
        <is>
          <t>Financing Cash Flow</t>
        </is>
      </c>
      <c r="D34" t="inlineStr">
        <is>
          <t>-</t>
        </is>
      </c>
      <c r="E34" t="inlineStr">
        <is>
          <t>-281,273</t>
        </is>
      </c>
      <c r="F34" t="inlineStr">
        <is>
          <t>127,655</t>
        </is>
      </c>
      <c r="G34" t="inlineStr">
        <is>
          <t>-162,283</t>
        </is>
      </c>
    </row>
    <row r="35">
      <c r="A35" s="1" t="n">
        <v>33</v>
      </c>
      <c r="B35" t="inlineStr">
        <is>
          <t>3.1.</t>
        </is>
      </c>
      <c r="C35" t="inlineStr">
        <is>
          <t xml:space="preserve">  Cash Flow from Continuing Financing Activities</t>
        </is>
      </c>
      <c r="D35" t="inlineStr">
        <is>
          <t>-</t>
        </is>
      </c>
      <c r="E35" t="inlineStr">
        <is>
          <t>-281,273</t>
        </is>
      </c>
      <c r="F35" t="inlineStr">
        <is>
          <t>127,655</t>
        </is>
      </c>
      <c r="G35" t="inlineStr">
        <is>
          <t>-162,283</t>
        </is>
      </c>
    </row>
    <row r="36">
      <c r="A36" s="1" t="n">
        <v>34</v>
      </c>
      <c r="B36" t="inlineStr">
        <is>
          <t>3.1.1.</t>
        </is>
      </c>
      <c r="C36" t="inlineStr">
        <is>
          <t xml:space="preserve">  =&gt;Net Issuance Payments of Debt</t>
        </is>
      </c>
      <c r="D36" t="inlineStr">
        <is>
          <t>-</t>
        </is>
      </c>
      <c r="E36" t="inlineStr">
        <is>
          <t>-88,500</t>
        </is>
      </c>
      <c r="F36" t="inlineStr">
        <is>
          <t>291,500</t>
        </is>
      </c>
      <c r="G36" t="inlineStr">
        <is>
          <t>-</t>
        </is>
      </c>
    </row>
    <row r="37">
      <c r="A37" s="1" t="n">
        <v>35</v>
      </c>
      <c r="B37" t="inlineStr">
        <is>
          <t>3.1.1.1.</t>
        </is>
      </c>
      <c r="C37" t="inlineStr">
        <is>
          <t xml:space="preserve">  =&gt;  Net Long Term Debt Issuance</t>
        </is>
      </c>
      <c r="D37" t="inlineStr">
        <is>
          <t>-</t>
        </is>
      </c>
      <c r="E37" t="inlineStr">
        <is>
          <t>-88,500</t>
        </is>
      </c>
      <c r="F37" t="inlineStr">
        <is>
          <t>291,500</t>
        </is>
      </c>
      <c r="G37" t="inlineStr">
        <is>
          <t>-</t>
        </is>
      </c>
    </row>
    <row r="38">
      <c r="A38" s="1" t="n">
        <v>36</v>
      </c>
      <c r="B38" t="inlineStr">
        <is>
          <t>3.1.1.1.1.</t>
        </is>
      </c>
      <c r="C38" t="inlineStr">
        <is>
          <t xml:space="preserve">  =&gt;  =&gt;Long Term Debt Issuance</t>
        </is>
      </c>
      <c r="D38" t="inlineStr">
        <is>
          <t>-</t>
        </is>
      </c>
      <c r="E38" t="inlineStr">
        <is>
          <t>135,000</t>
        </is>
      </c>
      <c r="F38" t="inlineStr">
        <is>
          <t>440,000</t>
        </is>
      </c>
      <c r="G38" t="inlineStr">
        <is>
          <t>-</t>
        </is>
      </c>
    </row>
    <row r="39">
      <c r="A39" s="1" t="n">
        <v>37</v>
      </c>
      <c r="B39" t="inlineStr">
        <is>
          <t>3.1.1.1.2.</t>
        </is>
      </c>
      <c r="C39" t="inlineStr">
        <is>
          <t xml:space="preserve">  =&gt;    Long Term Debt Payments</t>
        </is>
      </c>
      <c r="D39" t="inlineStr">
        <is>
          <t>-</t>
        </is>
      </c>
      <c r="E39" t="inlineStr">
        <is>
          <t>-223,500</t>
        </is>
      </c>
      <c r="F39" t="inlineStr">
        <is>
          <t>-148,500</t>
        </is>
      </c>
      <c r="G39" t="inlineStr">
        <is>
          <t>-</t>
        </is>
      </c>
    </row>
    <row r="40">
      <c r="A40" s="1" t="n">
        <v>38</v>
      </c>
      <c r="B40" t="inlineStr">
        <is>
          <t>3.1.2.</t>
        </is>
      </c>
      <c r="C40" t="inlineStr">
        <is>
          <t xml:space="preserve">  =&gt;Net Common Stock Issuance</t>
        </is>
      </c>
      <c r="D40" t="inlineStr">
        <is>
          <t>-</t>
        </is>
      </c>
      <c r="E40" t="inlineStr">
        <is>
          <t>-8,275</t>
        </is>
      </c>
      <c r="F40" t="inlineStr">
        <is>
          <t>-10,009</t>
        </is>
      </c>
      <c r="G40" t="inlineStr">
        <is>
          <t>-9,541</t>
        </is>
      </c>
    </row>
    <row r="41">
      <c r="A41" s="1" t="n">
        <v>39</v>
      </c>
      <c r="B41" t="inlineStr">
        <is>
          <t>3.1.2.1.</t>
        </is>
      </c>
      <c r="C41" t="inlineStr">
        <is>
          <t xml:space="preserve">  =&gt;  Common Stock Payments</t>
        </is>
      </c>
      <c r="D41" t="inlineStr">
        <is>
          <t>-</t>
        </is>
      </c>
      <c r="E41" t="inlineStr">
        <is>
          <t>-8,275</t>
        </is>
      </c>
      <c r="F41" t="inlineStr">
        <is>
          <t>-10,009</t>
        </is>
      </c>
      <c r="G41" t="inlineStr">
        <is>
          <t>-9,541</t>
        </is>
      </c>
    </row>
    <row r="42">
      <c r="A42" s="1" t="n">
        <v>40</v>
      </c>
      <c r="B42" t="inlineStr">
        <is>
          <t>3.1.3.</t>
        </is>
      </c>
      <c r="C42" t="inlineStr">
        <is>
          <t xml:space="preserve">  =&gt;Cash Dividends Paid</t>
        </is>
      </c>
      <c r="D42" t="inlineStr">
        <is>
          <t>-</t>
        </is>
      </c>
      <c r="E42" t="inlineStr">
        <is>
          <t>-160,487</t>
        </is>
      </c>
      <c r="F42" t="inlineStr">
        <is>
          <t>-153,836</t>
        </is>
      </c>
      <c r="G42" t="inlineStr">
        <is>
          <t>-152,742</t>
        </is>
      </c>
    </row>
    <row r="43">
      <c r="A43" s="1" t="n">
        <v>41</v>
      </c>
      <c r="B43" t="inlineStr">
        <is>
          <t>3.1.3.1.</t>
        </is>
      </c>
      <c r="C43" t="inlineStr">
        <is>
          <t xml:space="preserve">  =&gt;  Common Stock Dividend Paid</t>
        </is>
      </c>
      <c r="D43" t="inlineStr">
        <is>
          <t>-</t>
        </is>
      </c>
      <c r="E43" t="inlineStr">
        <is>
          <t>-160,487</t>
        </is>
      </c>
      <c r="F43" t="inlineStr">
        <is>
          <t>-153,836</t>
        </is>
      </c>
      <c r="G43" t="inlineStr">
        <is>
          <t>-152,742</t>
        </is>
      </c>
    </row>
    <row r="44">
      <c r="A44" s="1" t="n">
        <v>42</v>
      </c>
      <c r="B44" t="inlineStr">
        <is>
          <t>3.1.4.</t>
        </is>
      </c>
      <c r="C44" t="inlineStr">
        <is>
          <t xml:space="preserve">    Net Other Financing Charges</t>
        </is>
      </c>
      <c r="D44" t="inlineStr">
        <is>
          <t>-</t>
        </is>
      </c>
      <c r="E44" t="inlineStr">
        <is>
          <t>-24,011</t>
        </is>
      </c>
      <c r="F44" t="inlineStr">
        <is>
          <t>-</t>
        </is>
      </c>
      <c r="G44" t="inlineStr">
        <is>
          <t>-</t>
        </is>
      </c>
    </row>
    <row r="45">
      <c r="A45" s="1" t="n">
        <v>43</v>
      </c>
      <c r="B45" t="inlineStr">
        <is>
          <t>4.</t>
        </is>
      </c>
      <c r="C45" t="inlineStr">
        <is>
          <t>End Cash Position</t>
        </is>
      </c>
      <c r="D45" t="inlineStr">
        <is>
          <t>-</t>
        </is>
      </c>
      <c r="E45" t="inlineStr">
        <is>
          <t>98,477</t>
        </is>
      </c>
      <c r="F45" t="inlineStr">
        <is>
          <t>94,276</t>
        </is>
      </c>
      <c r="G45" t="inlineStr">
        <is>
          <t>115,485</t>
        </is>
      </c>
    </row>
    <row r="46">
      <c r="A46" s="1" t="n">
        <v>44</v>
      </c>
      <c r="B46" t="inlineStr">
        <is>
          <t>4.1.</t>
        </is>
      </c>
      <c r="C46">
        <f>&gt;Changes in Cash</f>
        <v/>
      </c>
      <c r="D46" t="inlineStr">
        <is>
          <t>-</t>
        </is>
      </c>
      <c r="E46" t="inlineStr">
        <is>
          <t>-7,883</t>
        </is>
      </c>
      <c r="F46" t="inlineStr">
        <is>
          <t>-18,264</t>
        </is>
      </c>
      <c r="G46" t="inlineStr">
        <is>
          <t>22,614</t>
        </is>
      </c>
    </row>
    <row r="47">
      <c r="A47" s="1" t="n">
        <v>45</v>
      </c>
      <c r="B47" t="inlineStr">
        <is>
          <t>4.2.</t>
        </is>
      </c>
      <c r="C47">
        <f>&gt;Effect of Exchange Rate Changes</f>
        <v/>
      </c>
      <c r="D47" t="inlineStr">
        <is>
          <t>-</t>
        </is>
      </c>
      <c r="E47" t="inlineStr">
        <is>
          <t>12,084</t>
        </is>
      </c>
      <c r="F47" t="inlineStr">
        <is>
          <t>-2,945</t>
        </is>
      </c>
      <c r="G47" t="inlineStr">
        <is>
          <t>-14,179</t>
        </is>
      </c>
    </row>
    <row r="48">
      <c r="A48" s="1" t="n">
        <v>46</v>
      </c>
      <c r="B48" t="inlineStr">
        <is>
          <t>4.3.</t>
        </is>
      </c>
      <c r="C48" t="inlineStr">
        <is>
          <t xml:space="preserve">  Beginning Cash Position</t>
        </is>
      </c>
      <c r="D48" t="inlineStr">
        <is>
          <t>-</t>
        </is>
      </c>
      <c r="E48" t="inlineStr">
        <is>
          <t>94,276</t>
        </is>
      </c>
      <c r="F48" t="inlineStr">
        <is>
          <t>115,485</t>
        </is>
      </c>
      <c r="G48" t="inlineStr">
        <is>
          <t>107,050</t>
        </is>
      </c>
    </row>
    <row r="49">
      <c r="A49" s="1" t="n">
        <v>47</v>
      </c>
      <c r="B49" t="inlineStr">
        <is>
          <t>5.</t>
        </is>
      </c>
      <c r="C49" t="inlineStr">
        <is>
          <t>Income Tax Paid Supplemental Data</t>
        </is>
      </c>
      <c r="D49" t="inlineStr">
        <is>
          <t>-</t>
        </is>
      </c>
      <c r="E49" t="inlineStr">
        <is>
          <t>81,184</t>
        </is>
      </c>
      <c r="F49" t="inlineStr">
        <is>
          <t>75,812</t>
        </is>
      </c>
      <c r="G49" t="inlineStr">
        <is>
          <t>77,351</t>
        </is>
      </c>
    </row>
    <row r="50">
      <c r="A50" s="1" t="n">
        <v>48</v>
      </c>
      <c r="B50" t="inlineStr">
        <is>
          <t>6.</t>
        </is>
      </c>
      <c r="C50" t="inlineStr">
        <is>
          <t>Interest Paid Supplemental Data</t>
        </is>
      </c>
      <c r="D50" t="inlineStr">
        <is>
          <t>-</t>
        </is>
      </c>
      <c r="E50" t="inlineStr">
        <is>
          <t>5,056</t>
        </is>
      </c>
      <c r="F50" t="inlineStr">
        <is>
          <t>6,452</t>
        </is>
      </c>
      <c r="G50" t="inlineStr">
        <is>
          <t>25</t>
        </is>
      </c>
    </row>
    <row r="51">
      <c r="A51" s="1" t="n">
        <v>49</v>
      </c>
      <c r="B51" t="inlineStr">
        <is>
          <t>7.</t>
        </is>
      </c>
      <c r="C51" t="inlineStr">
        <is>
          <t>Capital Expenditure</t>
        </is>
      </c>
      <c r="D51" t="inlineStr">
        <is>
          <t>-</t>
        </is>
      </c>
      <c r="E51" t="inlineStr">
        <is>
          <t>-23,229</t>
        </is>
      </c>
      <c r="F51" t="inlineStr">
        <is>
          <t>-27,146</t>
        </is>
      </c>
      <c r="G51" t="inlineStr">
        <is>
          <t>-27,179</t>
        </is>
      </c>
    </row>
    <row r="52">
      <c r="A52" s="1" t="n">
        <v>50</v>
      </c>
      <c r="B52" t="inlineStr">
        <is>
          <t>8.</t>
        </is>
      </c>
      <c r="C52" t="inlineStr">
        <is>
          <t>Issuance of Debt</t>
        </is>
      </c>
      <c r="D52" t="inlineStr">
        <is>
          <t>-</t>
        </is>
      </c>
      <c r="E52" t="inlineStr">
        <is>
          <t>135,000</t>
        </is>
      </c>
      <c r="F52" t="inlineStr">
        <is>
          <t>440,000</t>
        </is>
      </c>
      <c r="G52" t="inlineStr">
        <is>
          <t>-</t>
        </is>
      </c>
    </row>
    <row r="53">
      <c r="A53" s="1" t="n">
        <v>51</v>
      </c>
      <c r="B53" t="inlineStr">
        <is>
          <t>9.</t>
        </is>
      </c>
      <c r="C53" t="inlineStr">
        <is>
          <t>Repayment of Debt</t>
        </is>
      </c>
      <c r="D53" t="inlineStr">
        <is>
          <t>-</t>
        </is>
      </c>
      <c r="E53" t="inlineStr">
        <is>
          <t>-223,500</t>
        </is>
      </c>
      <c r="F53" t="inlineStr">
        <is>
          <t>-148,500</t>
        </is>
      </c>
      <c r="G53" t="inlineStr">
        <is>
          <t>-</t>
        </is>
      </c>
    </row>
    <row r="54">
      <c r="A54" s="1" t="n">
        <v>52</v>
      </c>
      <c r="B54" t="inlineStr">
        <is>
          <t>10.</t>
        </is>
      </c>
      <c r="C54" t="inlineStr">
        <is>
          <t>Repurchase of Capital Stock</t>
        </is>
      </c>
      <c r="D54" t="inlineStr">
        <is>
          <t>-</t>
        </is>
      </c>
      <c r="E54" t="inlineStr">
        <is>
          <t>-8,275</t>
        </is>
      </c>
      <c r="F54" t="inlineStr">
        <is>
          <t>-10,009</t>
        </is>
      </c>
      <c r="G54" t="inlineStr">
        <is>
          <t>-9,541</t>
        </is>
      </c>
    </row>
    <row r="55">
      <c r="A55" s="1" t="n">
        <v>53</v>
      </c>
      <c r="B55" t="inlineStr">
        <is>
          <t>11.</t>
        </is>
      </c>
      <c r="C55" t="inlineStr">
        <is>
          <t>Free Cash Flow</t>
        </is>
      </c>
      <c r="D55" t="inlineStr">
        <is>
          <t>-</t>
        </is>
      </c>
      <c r="E55" t="inlineStr">
        <is>
          <t>412,556</t>
        </is>
      </c>
      <c r="F55" t="inlineStr">
        <is>
          <t>282,042</t>
        </is>
      </c>
      <c r="G55" t="inlineStr">
        <is>
          <t>259,093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2022-02-27T20:48:43Z</dcterms:created>
  <dcterms:modified xmlns:dcterms="http://purl.org/dc/terms/" xmlns:xsi="http://www.w3.org/2001/XMLSchema-instance" xsi:type="dcterms:W3CDTF">2022-02-27T20:48:43Z</dcterms:modified>
</cp:coreProperties>
</file>