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18,344,000</t>
        </is>
      </c>
      <c r="E2" t="inlineStr">
        <is>
          <t>18,344,000</t>
        </is>
      </c>
      <c r="F2" t="inlineStr">
        <is>
          <t>14,461,000</t>
        </is>
      </c>
      <c r="G2" t="inlineStr">
        <is>
          <t>14,383,000</t>
        </is>
      </c>
      <c r="H2" t="inlineStr">
        <is>
          <t>15,784,000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18,344,000</t>
        </is>
      </c>
      <c r="E3" t="inlineStr">
        <is>
          <t>18,344,000</t>
        </is>
      </c>
      <c r="F3" t="inlineStr">
        <is>
          <t>14,461,000</t>
        </is>
      </c>
      <c r="G3" t="inlineStr">
        <is>
          <t>14,383,000</t>
        </is>
      </c>
      <c r="H3" t="inlineStr">
        <is>
          <t>15,784,000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5,968,000</t>
        </is>
      </c>
      <c r="E4" t="inlineStr">
        <is>
          <t>5,968,000</t>
        </is>
      </c>
      <c r="F4" t="inlineStr">
        <is>
          <t>5,192,000</t>
        </is>
      </c>
      <c r="G4" t="inlineStr">
        <is>
          <t>5,219,000</t>
        </is>
      </c>
      <c r="H4" t="inlineStr">
        <is>
          <t>5,507,000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12,376,000</t>
        </is>
      </c>
      <c r="E5" t="inlineStr">
        <is>
          <t>12,376,000</t>
        </is>
      </c>
      <c r="F5" t="inlineStr">
        <is>
          <t>9,269,000</t>
        </is>
      </c>
      <c r="G5" t="inlineStr">
        <is>
          <t>9,164,000</t>
        </is>
      </c>
      <c r="H5" t="inlineStr">
        <is>
          <t>10,277,000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3,220,000</t>
        </is>
      </c>
      <c r="E6" t="inlineStr">
        <is>
          <t>3,220,000</t>
        </is>
      </c>
      <c r="F6" t="inlineStr">
        <is>
          <t>3,153,000</t>
        </is>
      </c>
      <c r="G6" t="inlineStr">
        <is>
          <t>3,189,000</t>
        </is>
      </c>
      <c r="H6" t="inlineStr">
        <is>
          <t>3,243,000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1,666,000</t>
        </is>
      </c>
      <c r="E7" t="inlineStr">
        <is>
          <t>1,666,000</t>
        </is>
      </c>
      <c r="F7" t="inlineStr">
        <is>
          <t>1,623,000</t>
        </is>
      </c>
      <c r="G7" t="inlineStr">
        <is>
          <t>1,645,000</t>
        </is>
      </c>
      <c r="H7" t="inlineStr">
        <is>
          <t>1,684,000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Research &amp; Development</t>
        </is>
      </c>
      <c r="D8" t="inlineStr">
        <is>
          <t>1,554,000</t>
        </is>
      </c>
      <c r="E8" t="inlineStr">
        <is>
          <t>1,554,000</t>
        </is>
      </c>
      <c r="F8" t="inlineStr">
        <is>
          <t>1,530,000</t>
        </is>
      </c>
      <c r="G8" t="inlineStr">
        <is>
          <t>1,544,000</t>
        </is>
      </c>
      <c r="H8" t="inlineStr">
        <is>
          <t>1,559,000</t>
        </is>
      </c>
    </row>
    <row r="9">
      <c r="A9" s="1" t="n">
        <v>7</v>
      </c>
      <c r="B9" t="inlineStr">
        <is>
          <t>5.</t>
        </is>
      </c>
      <c r="C9" t="inlineStr">
        <is>
          <t>Operating Income</t>
        </is>
      </c>
      <c r="D9" t="inlineStr">
        <is>
          <t>9,156,000</t>
        </is>
      </c>
      <c r="E9" t="inlineStr">
        <is>
          <t>9,156,000</t>
        </is>
      </c>
      <c r="F9" t="inlineStr">
        <is>
          <t>6,116,000</t>
        </is>
      </c>
      <c r="G9" t="inlineStr">
        <is>
          <t>5,975,000</t>
        </is>
      </c>
      <c r="H9" t="inlineStr">
        <is>
          <t>7,034,000</t>
        </is>
      </c>
    </row>
    <row r="10">
      <c r="A10" s="1" t="n">
        <v>8</v>
      </c>
      <c r="B10" t="inlineStr">
        <is>
          <t>6.</t>
        </is>
      </c>
      <c r="C10" t="inlineStr">
        <is>
          <t>Net Non Operating Interest Income Expense</t>
        </is>
      </c>
      <c r="D10" t="inlineStr">
        <is>
          <t>-184,000</t>
        </is>
      </c>
      <c r="E10" t="inlineStr">
        <is>
          <t>-184,000</t>
        </is>
      </c>
      <c r="F10" t="inlineStr">
        <is>
          <t>-190,000</t>
        </is>
      </c>
      <c r="G10" t="inlineStr">
        <is>
          <t>-170,000</t>
        </is>
      </c>
      <c r="H10" t="inlineStr">
        <is>
          <t>-125,000</t>
        </is>
      </c>
    </row>
    <row r="11">
      <c r="A11" s="1" t="n">
        <v>9</v>
      </c>
      <c r="B11" t="inlineStr">
        <is>
          <t>6.1.</t>
        </is>
      </c>
      <c r="C11" t="inlineStr">
        <is>
          <t xml:space="preserve">  Interest Expense Non Operating</t>
        </is>
      </c>
      <c r="D11" t="inlineStr">
        <is>
          <t>184,000</t>
        </is>
      </c>
      <c r="E11" t="inlineStr">
        <is>
          <t>184,000</t>
        </is>
      </c>
      <c r="F11" t="inlineStr">
        <is>
          <t>190,000</t>
        </is>
      </c>
      <c r="G11" t="inlineStr">
        <is>
          <t>170,000</t>
        </is>
      </c>
      <c r="H11" t="inlineStr">
        <is>
          <t>125,000</t>
        </is>
      </c>
    </row>
    <row r="12">
      <c r="A12" s="1" t="n">
        <v>10</v>
      </c>
      <c r="B12" t="inlineStr">
        <is>
          <t>7.</t>
        </is>
      </c>
      <c r="C12" t="inlineStr">
        <is>
          <t>Other Income Expense</t>
        </is>
      </c>
      <c r="D12" t="inlineStr">
        <is>
          <t>-53,000</t>
        </is>
      </c>
      <c r="E12" t="inlineStr">
        <is>
          <t>-53,000</t>
        </is>
      </c>
      <c r="F12" t="inlineStr">
        <is>
          <t>91,000</t>
        </is>
      </c>
      <c r="G12" t="inlineStr">
        <is>
          <t>-77,000</t>
        </is>
      </c>
      <c r="H12" t="inlineStr">
        <is>
          <t>-223,000</t>
        </is>
      </c>
    </row>
    <row r="13">
      <c r="A13" s="1" t="n">
        <v>11</v>
      </c>
      <c r="B13" t="inlineStr">
        <is>
          <t>7.1.</t>
        </is>
      </c>
      <c r="C13">
        <f>&gt;Special Income Charges</f>
        <v/>
      </c>
      <c r="D13" t="inlineStr">
        <is>
          <t>-196,000</t>
        </is>
      </c>
      <c r="E13" t="inlineStr">
        <is>
          <t>-196,000</t>
        </is>
      </c>
      <c r="F13" t="inlineStr">
        <is>
          <t>-222,000</t>
        </is>
      </c>
      <c r="G13" t="inlineStr">
        <is>
          <t>-252,000</t>
        </is>
      </c>
      <c r="H13" t="inlineStr">
        <is>
          <t>-321,000</t>
        </is>
      </c>
    </row>
    <row r="14">
      <c r="A14" s="1" t="n">
        <v>12</v>
      </c>
      <c r="B14" t="inlineStr">
        <is>
          <t>7.1.1.</t>
        </is>
      </c>
      <c r="C14">
        <f>&gt;=&gt;Restructuring &amp; Mergers Acquisition</f>
        <v/>
      </c>
      <c r="D14" t="inlineStr">
        <is>
          <t>246,000</t>
        </is>
      </c>
      <c r="E14" t="inlineStr">
        <is>
          <t>246,000</t>
        </is>
      </c>
      <c r="F14" t="inlineStr">
        <is>
          <t>223,000</t>
        </is>
      </c>
      <c r="G14" t="inlineStr">
        <is>
          <t>273,000</t>
        </is>
      </c>
      <c r="H14" t="inlineStr">
        <is>
          <t>324,000</t>
        </is>
      </c>
    </row>
    <row r="15">
      <c r="A15" s="1" t="n">
        <v>13</v>
      </c>
      <c r="B15" t="inlineStr">
        <is>
          <t>7.1.2.</t>
        </is>
      </c>
      <c r="C15">
        <f>&gt;  Gain on Sale of PPE</f>
        <v/>
      </c>
      <c r="D15" t="inlineStr">
        <is>
          <t>50,000</t>
        </is>
      </c>
      <c r="E15" t="inlineStr">
        <is>
          <t>50,000</t>
        </is>
      </c>
      <c r="F15" t="inlineStr">
        <is>
          <t>1,000</t>
        </is>
      </c>
      <c r="G15" t="inlineStr">
        <is>
          <t>21,000</t>
        </is>
      </c>
      <c r="H15" t="inlineStr">
        <is>
          <t>3,000</t>
        </is>
      </c>
    </row>
    <row r="16">
      <c r="A16" s="1" t="n">
        <v>14</v>
      </c>
      <c r="B16" t="inlineStr">
        <is>
          <t>7.2.</t>
        </is>
      </c>
      <c r="C16" t="inlineStr">
        <is>
          <t xml:space="preserve">  Other Non Operating Income Expenses</t>
        </is>
      </c>
      <c r="D16" t="inlineStr">
        <is>
          <t>143,000</t>
        </is>
      </c>
      <c r="E16" t="inlineStr">
        <is>
          <t>143,000</t>
        </is>
      </c>
      <c r="F16" t="inlineStr">
        <is>
          <t>313,000</t>
        </is>
      </c>
      <c r="G16" t="inlineStr">
        <is>
          <t>175,000</t>
        </is>
      </c>
      <c r="H16" t="inlineStr">
        <is>
          <t>98,000</t>
        </is>
      </c>
    </row>
    <row r="17">
      <c r="A17" s="1" t="n">
        <v>15</v>
      </c>
      <c r="B17" t="inlineStr">
        <is>
          <t>8.</t>
        </is>
      </c>
      <c r="C17" t="inlineStr">
        <is>
          <t>Pretax Income</t>
        </is>
      </c>
      <c r="D17" t="inlineStr">
        <is>
          <t>8,919,000</t>
        </is>
      </c>
      <c r="E17" t="inlineStr">
        <is>
          <t>8,919,000</t>
        </is>
      </c>
      <c r="F17" t="inlineStr">
        <is>
          <t>6,017,000</t>
        </is>
      </c>
      <c r="G17" t="inlineStr">
        <is>
          <t>5,728,000</t>
        </is>
      </c>
      <c r="H17" t="inlineStr">
        <is>
          <t>6,686,000</t>
        </is>
      </c>
    </row>
    <row r="18">
      <c r="A18" s="1" t="n">
        <v>16</v>
      </c>
      <c r="B18" t="inlineStr">
        <is>
          <t>9.</t>
        </is>
      </c>
      <c r="C18" t="inlineStr">
        <is>
          <t>Tax Provision</t>
        </is>
      </c>
      <c r="D18" t="inlineStr">
        <is>
          <t>1,150,000</t>
        </is>
      </c>
      <c r="E18" t="inlineStr">
        <is>
          <t>1,150,000</t>
        </is>
      </c>
      <c r="F18" t="inlineStr">
        <is>
          <t>422,000</t>
        </is>
      </c>
      <c r="G18" t="inlineStr">
        <is>
          <t>711,000</t>
        </is>
      </c>
      <c r="H18" t="inlineStr">
        <is>
          <t>1,106,000</t>
        </is>
      </c>
    </row>
    <row r="19">
      <c r="A19" s="1" t="n">
        <v>17</v>
      </c>
      <c r="B19" t="inlineStr">
        <is>
          <t>10.</t>
        </is>
      </c>
      <c r="C19" t="inlineStr">
        <is>
          <t>Net Income Common Stockholders</t>
        </is>
      </c>
      <c r="D19" t="inlineStr">
        <is>
          <t>7,736,000</t>
        </is>
      </c>
      <c r="E19" t="inlineStr">
        <is>
          <t>7,736,000</t>
        </is>
      </c>
      <c r="F19" t="inlineStr">
        <is>
          <t>5,595,000</t>
        </is>
      </c>
      <c r="G19" t="inlineStr">
        <is>
          <t>5,017,000</t>
        </is>
      </c>
      <c r="H19" t="inlineStr">
        <is>
          <t>5,537,000</t>
        </is>
      </c>
    </row>
    <row r="20">
      <c r="A20" s="1" t="n">
        <v>18</v>
      </c>
      <c r="B20" t="inlineStr">
        <is>
          <t>10.1.</t>
        </is>
      </c>
      <c r="C20">
        <f>&gt;Net Income</f>
        <v/>
      </c>
      <c r="D20" t="inlineStr">
        <is>
          <t>7,769,000</t>
        </is>
      </c>
      <c r="E20" t="inlineStr">
        <is>
          <t>7,769,000</t>
        </is>
      </c>
      <c r="F20" t="inlineStr">
        <is>
          <t>5,595,000</t>
        </is>
      </c>
      <c r="G20" t="inlineStr">
        <is>
          <t>5,017,000</t>
        </is>
      </c>
      <c r="H20" t="inlineStr">
        <is>
          <t>5,580,000</t>
        </is>
      </c>
    </row>
    <row r="21">
      <c r="A21" s="1" t="n">
        <v>19</v>
      </c>
      <c r="B21" t="inlineStr">
        <is>
          <t>10.1.1.</t>
        </is>
      </c>
      <c r="C21">
        <f>&gt;  Net Income Including Non-Controlling Interests</f>
        <v/>
      </c>
      <c r="D21" t="inlineStr">
        <is>
          <t>7,769,000</t>
        </is>
      </c>
      <c r="E21" t="inlineStr">
        <is>
          <t>7,769,000</t>
        </is>
      </c>
      <c r="F21" t="inlineStr">
        <is>
          <t>5,595,000</t>
        </is>
      </c>
      <c r="G21" t="inlineStr">
        <is>
          <t>5,017,000</t>
        </is>
      </c>
      <c r="H21" t="inlineStr">
        <is>
          <t>5,580,000</t>
        </is>
      </c>
    </row>
    <row r="22">
      <c r="A22" s="1" t="n">
        <v>20</v>
      </c>
      <c r="B22" t="inlineStr">
        <is>
          <t>10.1.1.1.</t>
        </is>
      </c>
      <c r="C22">
        <f>&gt;    Net Income Continuous Operations</f>
        <v/>
      </c>
      <c r="D22" t="inlineStr">
        <is>
          <t>7,769,000</t>
        </is>
      </c>
      <c r="E22" t="inlineStr">
        <is>
          <t>7,769,000</t>
        </is>
      </c>
      <c r="F22" t="inlineStr">
        <is>
          <t>5,595,000</t>
        </is>
      </c>
      <c r="G22" t="inlineStr">
        <is>
          <t>5,017,000</t>
        </is>
      </c>
      <c r="H22" t="inlineStr">
        <is>
          <t>5,580,000</t>
        </is>
      </c>
    </row>
    <row r="23">
      <c r="A23" s="1" t="n">
        <v>21</v>
      </c>
      <c r="B23" t="inlineStr">
        <is>
          <t>10.2.</t>
        </is>
      </c>
      <c r="C23" t="inlineStr">
        <is>
          <t xml:space="preserve">  Otherunder Preferred Stock Dividend</t>
        </is>
      </c>
      <c r="D23" t="inlineStr">
        <is>
          <t>33,000</t>
        </is>
      </c>
      <c r="E23" t="inlineStr">
        <is>
          <t>33,000</t>
        </is>
      </c>
      <c r="F23" t="inlineStr">
        <is>
          <t>-</t>
        </is>
      </c>
      <c r="G23" t="inlineStr">
        <is>
          <t>-</t>
        </is>
      </c>
      <c r="H23" t="inlineStr">
        <is>
          <t>43,000</t>
        </is>
      </c>
    </row>
    <row r="24">
      <c r="A24" s="1" t="n">
        <v>22</v>
      </c>
      <c r="B24" t="inlineStr">
        <is>
          <t>11.</t>
        </is>
      </c>
      <c r="C24" t="inlineStr">
        <is>
          <t>Average Dilution Earnings</t>
        </is>
      </c>
      <c r="D24" t="inlineStr">
        <is>
          <t>0</t>
        </is>
      </c>
      <c r="E24" t="inlineStr">
        <is>
          <t>0</t>
        </is>
      </c>
      <c r="F24" t="inlineStr">
        <is>
          <t>-27,000</t>
        </is>
      </c>
      <c r="G24" t="inlineStr">
        <is>
          <t>-31,000</t>
        </is>
      </c>
      <c r="H24" t="inlineStr">
        <is>
          <t>1,000</t>
        </is>
      </c>
    </row>
    <row r="25">
      <c r="A25" s="1" t="n">
        <v>23</v>
      </c>
      <c r="B25" t="inlineStr">
        <is>
          <t>12.</t>
        </is>
      </c>
      <c r="C25" t="inlineStr">
        <is>
          <t>Diluted NI Available to Com Stockholders</t>
        </is>
      </c>
      <c r="D25" t="inlineStr">
        <is>
          <t>7,736,000</t>
        </is>
      </c>
      <c r="E25" t="inlineStr">
        <is>
          <t>7,736,000</t>
        </is>
      </c>
      <c r="F25" t="inlineStr">
        <is>
          <t>5,568,000</t>
        </is>
      </c>
      <c r="G25" t="inlineStr">
        <is>
          <t>4,986,000</t>
        </is>
      </c>
      <c r="H25" t="inlineStr">
        <is>
          <t>5,538,000</t>
        </is>
      </c>
    </row>
    <row r="26">
      <c r="A26" s="1" t="n">
        <v>24</v>
      </c>
      <c r="B26" t="inlineStr">
        <is>
          <t>13.</t>
        </is>
      </c>
      <c r="C26" t="inlineStr">
        <is>
          <t>Basic EPS</t>
        </is>
      </c>
      <c r="D26" t="inlineStr">
        <is>
          <t>-</t>
        </is>
      </c>
      <c r="E26" t="inlineStr">
        <is>
          <t>-</t>
        </is>
      </c>
      <c r="F26" t="inlineStr">
        <is>
          <t>6.07</t>
        </is>
      </c>
      <c r="G26" t="inlineStr">
        <is>
          <t>5.36</t>
        </is>
      </c>
      <c r="H26" t="inlineStr">
        <is>
          <t>5.75</t>
        </is>
      </c>
    </row>
    <row r="27">
      <c r="A27" s="1" t="n">
        <v>25</v>
      </c>
      <c r="B27" t="inlineStr">
        <is>
          <t>14.</t>
        </is>
      </c>
      <c r="C27" t="inlineStr">
        <is>
          <t>Diluted EPS</t>
        </is>
      </c>
      <c r="D27" t="inlineStr">
        <is>
          <t>-</t>
        </is>
      </c>
      <c r="E27" t="inlineStr">
        <is>
          <t>-</t>
        </is>
      </c>
      <c r="F27" t="inlineStr">
        <is>
          <t>5.97</t>
        </is>
      </c>
      <c r="G27" t="inlineStr">
        <is>
          <t>5.24</t>
        </is>
      </c>
      <c r="H27" t="inlineStr">
        <is>
          <t>5.59</t>
        </is>
      </c>
    </row>
    <row r="28">
      <c r="A28" s="1" t="n">
        <v>26</v>
      </c>
      <c r="B28" t="inlineStr">
        <is>
          <t>15.</t>
        </is>
      </c>
      <c r="C28" t="inlineStr">
        <is>
          <t>Basic Average Shares</t>
        </is>
      </c>
      <c r="D28" t="inlineStr">
        <is>
          <t>-</t>
        </is>
      </c>
      <c r="E28" t="inlineStr">
        <is>
          <t>-</t>
        </is>
      </c>
      <c r="F28" t="inlineStr">
        <is>
          <t>921,000</t>
        </is>
      </c>
      <c r="G28" t="inlineStr">
        <is>
          <t>936,000</t>
        </is>
      </c>
      <c r="H28" t="inlineStr">
        <is>
          <t>970,000</t>
        </is>
      </c>
    </row>
    <row r="29">
      <c r="A29" s="1" t="n">
        <v>27</v>
      </c>
      <c r="B29" t="inlineStr">
        <is>
          <t>16.</t>
        </is>
      </c>
      <c r="C29" t="inlineStr">
        <is>
          <t>Diluted Average Shares</t>
        </is>
      </c>
      <c r="D29" t="inlineStr">
        <is>
          <t>-</t>
        </is>
      </c>
      <c r="E29" t="inlineStr">
        <is>
          <t>-</t>
        </is>
      </c>
      <c r="F29" t="inlineStr">
        <is>
          <t>933,000</t>
        </is>
      </c>
      <c r="G29" t="inlineStr">
        <is>
          <t>952,000</t>
        </is>
      </c>
      <c r="H29" t="inlineStr">
        <is>
          <t>990,000</t>
        </is>
      </c>
    </row>
    <row r="30">
      <c r="A30" s="1" t="n">
        <v>28</v>
      </c>
      <c r="B30" t="inlineStr">
        <is>
          <t>17.</t>
        </is>
      </c>
      <c r="C30" t="inlineStr">
        <is>
          <t>Total Operating Income as Reported</t>
        </is>
      </c>
      <c r="D30" t="inlineStr">
        <is>
          <t>8,960,000</t>
        </is>
      </c>
      <c r="E30" t="inlineStr">
        <is>
          <t>8,960,000</t>
        </is>
      </c>
      <c r="F30" t="inlineStr">
        <is>
          <t>5,894,000</t>
        </is>
      </c>
      <c r="G30" t="inlineStr">
        <is>
          <t>5,723,000</t>
        </is>
      </c>
      <c r="H30" t="inlineStr">
        <is>
          <t>6,713,000</t>
        </is>
      </c>
    </row>
    <row r="31">
      <c r="A31" s="1" t="n">
        <v>29</v>
      </c>
      <c r="B31" t="inlineStr">
        <is>
          <t>18.</t>
        </is>
      </c>
      <c r="C31" t="inlineStr">
        <is>
          <t>Total Expenses</t>
        </is>
      </c>
      <c r="D31" t="inlineStr">
        <is>
          <t>9,188,000</t>
        </is>
      </c>
      <c r="E31" t="inlineStr">
        <is>
          <t>9,188,000</t>
        </is>
      </c>
      <c r="F31" t="inlineStr">
        <is>
          <t>8,345,000</t>
        </is>
      </c>
      <c r="G31" t="inlineStr">
        <is>
          <t>8,408,000</t>
        </is>
      </c>
      <c r="H31" t="inlineStr">
        <is>
          <t>8,750,000</t>
        </is>
      </c>
    </row>
    <row r="32">
      <c r="A32" s="1" t="n">
        <v>30</v>
      </c>
      <c r="B32" t="inlineStr">
        <is>
          <t>19.</t>
        </is>
      </c>
      <c r="C32" t="inlineStr">
        <is>
          <t>Net Income from Continuing &amp; Discontinued Operation</t>
        </is>
      </c>
      <c r="D32" t="inlineStr">
        <is>
          <t>7,769,000</t>
        </is>
      </c>
      <c r="E32" t="inlineStr">
        <is>
          <t>7,769,000</t>
        </is>
      </c>
      <c r="F32" t="inlineStr">
        <is>
          <t>5,595,000</t>
        </is>
      </c>
      <c r="G32" t="inlineStr">
        <is>
          <t>5,017,000</t>
        </is>
      </c>
      <c r="H32" t="inlineStr">
        <is>
          <t>5,580,000</t>
        </is>
      </c>
    </row>
    <row r="33">
      <c r="A33" s="1" t="n">
        <v>31</v>
      </c>
      <c r="B33" t="inlineStr">
        <is>
          <t>20.</t>
        </is>
      </c>
      <c r="C33" t="inlineStr">
        <is>
          <t>Normalized Income</t>
        </is>
      </c>
      <c r="D33" t="inlineStr">
        <is>
          <t>7,939,520</t>
        </is>
      </c>
      <c r="E33" t="inlineStr">
        <is>
          <t>7,939,520</t>
        </is>
      </c>
      <c r="F33" t="inlineStr">
        <is>
          <t>5,801,460</t>
        </is>
      </c>
      <c r="G33" t="inlineStr">
        <is>
          <t>5,237,720</t>
        </is>
      </c>
      <c r="H33" t="inlineStr">
        <is>
          <t>5,848,035</t>
        </is>
      </c>
    </row>
    <row r="34">
      <c r="A34" s="1" t="n">
        <v>32</v>
      </c>
      <c r="B34" t="inlineStr">
        <is>
          <t>21.</t>
        </is>
      </c>
      <c r="C34" t="inlineStr">
        <is>
          <t>Interest Expense</t>
        </is>
      </c>
      <c r="D34" t="inlineStr">
        <is>
          <t>184,000</t>
        </is>
      </c>
      <c r="E34" t="inlineStr">
        <is>
          <t>184,000</t>
        </is>
      </c>
      <c r="F34" t="inlineStr">
        <is>
          <t>190,000</t>
        </is>
      </c>
      <c r="G34" t="inlineStr">
        <is>
          <t>170,000</t>
        </is>
      </c>
      <c r="H34" t="inlineStr">
        <is>
          <t>125,000</t>
        </is>
      </c>
    </row>
    <row r="35">
      <c r="A35" s="1" t="n">
        <v>33</v>
      </c>
      <c r="B35" t="inlineStr">
        <is>
          <t>22.</t>
        </is>
      </c>
      <c r="C35" t="inlineStr">
        <is>
          <t>Net Interest Income</t>
        </is>
      </c>
      <c r="D35" t="inlineStr">
        <is>
          <t>-184,000</t>
        </is>
      </c>
      <c r="E35" t="inlineStr">
        <is>
          <t>-184,000</t>
        </is>
      </c>
      <c r="F35" t="inlineStr">
        <is>
          <t>-190,000</t>
        </is>
      </c>
      <c r="G35" t="inlineStr">
        <is>
          <t>-170,000</t>
        </is>
      </c>
      <c r="H35" t="inlineStr">
        <is>
          <t>-125,000</t>
        </is>
      </c>
    </row>
    <row r="36">
      <c r="A36" s="1" t="n">
        <v>34</v>
      </c>
      <c r="B36" t="inlineStr">
        <is>
          <t>23.</t>
        </is>
      </c>
      <c r="C36" t="inlineStr">
        <is>
          <t>EBIT</t>
        </is>
      </c>
      <c r="D36" t="inlineStr">
        <is>
          <t>9,103,000</t>
        </is>
      </c>
      <c r="E36" t="inlineStr">
        <is>
          <t>9,103,000</t>
        </is>
      </c>
      <c r="F36" t="inlineStr">
        <is>
          <t>6,207,000</t>
        </is>
      </c>
      <c r="G36" t="inlineStr">
        <is>
          <t>5,898,000</t>
        </is>
      </c>
      <c r="H36" t="inlineStr">
        <is>
          <t>6,811,000</t>
        </is>
      </c>
    </row>
    <row r="37">
      <c r="A37" s="1" t="n">
        <v>35</v>
      </c>
      <c r="B37" t="inlineStr">
        <is>
          <t>24.</t>
        </is>
      </c>
      <c r="C37" t="inlineStr">
        <is>
          <t>EBITDA</t>
        </is>
      </c>
      <c r="D37" t="inlineStr">
        <is>
          <t>10,057,000</t>
        </is>
      </c>
      <c r="E37" t="inlineStr">
        <is>
          <t>-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</row>
    <row r="38">
      <c r="A38" s="1" t="n">
        <v>36</v>
      </c>
      <c r="B38" t="inlineStr">
        <is>
          <t>25.</t>
        </is>
      </c>
      <c r="C38" t="inlineStr">
        <is>
          <t>Reconciled Cost of Revenue</t>
        </is>
      </c>
      <c r="D38" t="inlineStr">
        <is>
          <t>5,968,000</t>
        </is>
      </c>
      <c r="E38" t="inlineStr">
        <is>
          <t>5,968,000</t>
        </is>
      </c>
      <c r="F38" t="inlineStr">
        <is>
          <t>5,192,000</t>
        </is>
      </c>
      <c r="G38" t="inlineStr">
        <is>
          <t>5,219,000</t>
        </is>
      </c>
      <c r="H38" t="inlineStr">
        <is>
          <t>5,507,000</t>
        </is>
      </c>
    </row>
    <row r="39">
      <c r="A39" s="1" t="n">
        <v>37</v>
      </c>
      <c r="B39" t="inlineStr">
        <is>
          <t>26.</t>
        </is>
      </c>
      <c r="C39" t="inlineStr">
        <is>
          <t>Reconciled Depreciation</t>
        </is>
      </c>
      <c r="D39" t="inlineStr">
        <is>
          <t>954,000</t>
        </is>
      </c>
      <c r="E39" t="inlineStr">
        <is>
          <t>954,000</t>
        </is>
      </c>
      <c r="F39" t="inlineStr">
        <is>
          <t>992,000</t>
        </is>
      </c>
      <c r="G39" t="inlineStr">
        <is>
          <t>1,050,000</t>
        </is>
      </c>
      <c r="H39" t="inlineStr">
        <is>
          <t>954,000</t>
        </is>
      </c>
    </row>
    <row r="40">
      <c r="A40" s="1" t="n">
        <v>38</v>
      </c>
      <c r="B40" t="inlineStr">
        <is>
          <t>27.</t>
        </is>
      </c>
      <c r="C40" t="inlineStr">
        <is>
          <t>Net Income from Continuing Operation Net Minority Interest</t>
        </is>
      </c>
      <c r="D40" t="inlineStr">
        <is>
          <t>7,769,000</t>
        </is>
      </c>
      <c r="E40" t="inlineStr">
        <is>
          <t>7,769,000</t>
        </is>
      </c>
      <c r="F40" t="inlineStr">
        <is>
          <t>5,595,000</t>
        </is>
      </c>
      <c r="G40" t="inlineStr">
        <is>
          <t>5,017,000</t>
        </is>
      </c>
      <c r="H40" t="inlineStr">
        <is>
          <t>5,580,000</t>
        </is>
      </c>
    </row>
    <row r="41">
      <c r="A41" s="1" t="n">
        <v>39</v>
      </c>
      <c r="B41" t="inlineStr">
        <is>
          <t>28.</t>
        </is>
      </c>
      <c r="C41" t="inlineStr">
        <is>
          <t>Total Unusual Items Excluding Goodwill</t>
        </is>
      </c>
      <c r="D41" t="inlineStr">
        <is>
          <t>-196,000</t>
        </is>
      </c>
      <c r="E41" t="inlineStr">
        <is>
          <t>-196,000</t>
        </is>
      </c>
      <c r="F41" t="inlineStr">
        <is>
          <t>-222,000</t>
        </is>
      </c>
      <c r="G41" t="inlineStr">
        <is>
          <t>-252,000</t>
        </is>
      </c>
      <c r="H41" t="inlineStr">
        <is>
          <t>-321,000</t>
        </is>
      </c>
    </row>
    <row r="42">
      <c r="A42" s="1" t="n">
        <v>40</v>
      </c>
      <c r="B42" t="inlineStr">
        <is>
          <t>29.</t>
        </is>
      </c>
      <c r="C42" t="inlineStr">
        <is>
          <t>Total Unusual Items</t>
        </is>
      </c>
      <c r="D42" t="inlineStr">
        <is>
          <t>-196,000</t>
        </is>
      </c>
      <c r="E42" t="inlineStr">
        <is>
          <t>-196,000</t>
        </is>
      </c>
      <c r="F42" t="inlineStr">
        <is>
          <t>-222,000</t>
        </is>
      </c>
      <c r="G42" t="inlineStr">
        <is>
          <t>-252,000</t>
        </is>
      </c>
      <c r="H42" t="inlineStr">
        <is>
          <t>-321,000</t>
        </is>
      </c>
    </row>
    <row r="43">
      <c r="A43" s="1" t="n">
        <v>41</v>
      </c>
      <c r="B43" t="inlineStr">
        <is>
          <t>30.</t>
        </is>
      </c>
      <c r="C43" t="inlineStr">
        <is>
          <t>Normalized EBITDA</t>
        </is>
      </c>
      <c r="D43" t="inlineStr">
        <is>
          <t>10,253,000</t>
        </is>
      </c>
      <c r="E43" t="inlineStr">
        <is>
          <t>10,253,000</t>
        </is>
      </c>
      <c r="F43" t="inlineStr">
        <is>
          <t>7,421,000</t>
        </is>
      </c>
      <c r="G43" t="inlineStr">
        <is>
          <t>7,200,000</t>
        </is>
      </c>
      <c r="H43" t="inlineStr">
        <is>
          <t>8,086,000</t>
        </is>
      </c>
    </row>
    <row r="44">
      <c r="A44" s="1" t="n">
        <v>42</v>
      </c>
      <c r="B44" t="inlineStr">
        <is>
          <t>31.</t>
        </is>
      </c>
      <c r="C44" t="inlineStr">
        <is>
          <t>Tax Rate for Calcs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</row>
    <row r="45">
      <c r="A45" s="1" t="n">
        <v>43</v>
      </c>
      <c r="B45" t="inlineStr">
        <is>
          <t>32.</t>
        </is>
      </c>
      <c r="C45" t="inlineStr">
        <is>
          <t>Tax Effect of Unusual Items</t>
        </is>
      </c>
      <c r="D45" t="inlineStr">
        <is>
          <t>-25,480</t>
        </is>
      </c>
      <c r="E45" t="inlineStr">
        <is>
          <t>-25,480</t>
        </is>
      </c>
      <c r="F45" t="inlineStr">
        <is>
          <t>-15,540</t>
        </is>
      </c>
      <c r="G45" t="inlineStr">
        <is>
          <t>-31,280</t>
        </is>
      </c>
      <c r="H45" t="inlineStr">
        <is>
          <t>-52,965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24,676,000</t>
        </is>
      </c>
      <c r="E2" t="inlineStr">
        <is>
          <t>19,351,000</t>
        </is>
      </c>
      <c r="F2" t="inlineStr">
        <is>
          <t>18,018,000</t>
        </is>
      </c>
      <c r="G2" t="inlineStr">
        <is>
          <t>17,137,000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13,685,000</t>
        </is>
      </c>
      <c r="E3" t="inlineStr">
        <is>
          <t>10,239,000</t>
        </is>
      </c>
      <c r="F3" t="inlineStr">
        <is>
          <t>8,761,000</t>
        </is>
      </c>
      <c r="G3" t="inlineStr">
        <is>
          <t>8,097,000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9,739,000</t>
        </is>
      </c>
      <c r="E4" t="inlineStr">
        <is>
          <t>6,568,000</t>
        </is>
      </c>
      <c r="F4" t="inlineStr">
        <is>
          <t>5,387,000</t>
        </is>
      </c>
      <c r="G4" t="inlineStr">
        <is>
          <t>4,233,000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4,631,000</t>
        </is>
      </c>
      <c r="E5" t="inlineStr">
        <is>
          <t>3,107,000</t>
        </is>
      </c>
      <c r="F5" t="inlineStr">
        <is>
          <t>2,437,000</t>
        </is>
      </c>
      <c r="G5" t="inlineStr">
        <is>
          <t>2,438,000</t>
        </is>
      </c>
    </row>
    <row r="6">
      <c r="A6" s="1" t="n">
        <v>4</v>
      </c>
      <c r="B6" t="inlineStr">
        <is>
          <t>1.1.1.1.1.</t>
        </is>
      </c>
      <c r="C6">
        <f>&gt;=&gt;=&gt;=&gt;Cash</f>
        <v/>
      </c>
      <c r="D6" t="inlineStr">
        <is>
          <t>805,000</t>
        </is>
      </c>
      <c r="E6" t="inlineStr">
        <is>
          <t>625,000</t>
        </is>
      </c>
      <c r="F6" t="inlineStr">
        <is>
          <t>446,000</t>
        </is>
      </c>
      <c r="G6" t="inlineStr">
        <is>
          <t>230,000</t>
        </is>
      </c>
    </row>
    <row r="7">
      <c r="A7" s="1" t="n">
        <v>5</v>
      </c>
      <c r="B7" t="inlineStr">
        <is>
          <t>1.1.1.1.2.</t>
        </is>
      </c>
      <c r="C7">
        <f>&gt;=&gt;=&gt;  Cash Equivalents</f>
        <v/>
      </c>
      <c r="D7" t="inlineStr">
        <is>
          <t>3,826,000</t>
        </is>
      </c>
      <c r="E7" t="inlineStr">
        <is>
          <t>2,482,000</t>
        </is>
      </c>
      <c r="F7" t="inlineStr">
        <is>
          <t>1,991,000</t>
        </is>
      </c>
      <c r="G7" t="inlineStr">
        <is>
          <t>2,208,000</t>
        </is>
      </c>
    </row>
    <row r="8">
      <c r="A8" s="1" t="n">
        <v>6</v>
      </c>
      <c r="B8" t="inlineStr">
        <is>
          <t>1.1.1.2.</t>
        </is>
      </c>
      <c r="C8">
        <f>&gt;=&gt;  Other Short Term Investments</f>
        <v/>
      </c>
      <c r="D8" t="inlineStr">
        <is>
          <t>5,108,000</t>
        </is>
      </c>
      <c r="E8" t="inlineStr">
        <is>
          <t>3,461,000</t>
        </is>
      </c>
      <c r="F8" t="inlineStr">
        <is>
          <t>2,950,000</t>
        </is>
      </c>
      <c r="G8" t="inlineStr">
        <is>
          <t>1,795,000</t>
        </is>
      </c>
    </row>
    <row r="9">
      <c r="A9" s="1" t="n">
        <v>7</v>
      </c>
      <c r="B9" t="inlineStr">
        <is>
          <t>1.1.2.</t>
        </is>
      </c>
      <c r="C9">
        <f>&gt;=&gt;Receivables</f>
        <v/>
      </c>
      <c r="D9" t="inlineStr">
        <is>
          <t>1,701,000</t>
        </is>
      </c>
      <c r="E9" t="inlineStr">
        <is>
          <t>1,414,000</t>
        </is>
      </c>
      <c r="F9" t="inlineStr">
        <is>
          <t>1,074,000</t>
        </is>
      </c>
      <c r="G9" t="inlineStr">
        <is>
          <t>1,207,000</t>
        </is>
      </c>
    </row>
    <row r="10">
      <c r="A10" s="1" t="n">
        <v>8</v>
      </c>
      <c r="B10" t="inlineStr">
        <is>
          <t>1.1.2.1.</t>
        </is>
      </c>
      <c r="C10">
        <f>&gt;=&gt;  Accounts receivable</f>
        <v/>
      </c>
      <c r="D10" t="inlineStr">
        <is>
          <t>1,701,000</t>
        </is>
      </c>
      <c r="E10" t="inlineStr">
        <is>
          <t>1,414,000</t>
        </is>
      </c>
      <c r="F10" t="inlineStr">
        <is>
          <t>1,074,000</t>
        </is>
      </c>
      <c r="G10" t="inlineStr">
        <is>
          <t>1,207,000</t>
        </is>
      </c>
    </row>
    <row r="11">
      <c r="A11" s="1" t="n">
        <v>9</v>
      </c>
      <c r="B11" t="inlineStr">
        <is>
          <t>1.1.2.1.1.</t>
        </is>
      </c>
      <c r="C11">
        <f>&gt;=&gt;  =&gt;Gross Accounts Receivable</f>
        <v/>
      </c>
      <c r="D11" t="inlineStr">
        <is>
          <t>1,709,000</t>
        </is>
      </c>
      <c r="E11" t="inlineStr">
        <is>
          <t>1,425,000</t>
        </is>
      </c>
      <c r="F11" t="inlineStr">
        <is>
          <t>1,082,000</t>
        </is>
      </c>
      <c r="G11" t="inlineStr">
        <is>
          <t>1,226,000</t>
        </is>
      </c>
    </row>
    <row r="12">
      <c r="A12" s="1" t="n">
        <v>10</v>
      </c>
      <c r="B12" t="inlineStr">
        <is>
          <t>1.1.2.1.2.</t>
        </is>
      </c>
      <c r="C12">
        <f>&gt;=&gt;    Allowance For Doubtful Accounts Receivable</f>
        <v/>
      </c>
      <c r="D12" t="inlineStr">
        <is>
          <t>-8,000</t>
        </is>
      </c>
      <c r="E12" t="inlineStr">
        <is>
          <t>-11,000</t>
        </is>
      </c>
      <c r="F12" t="inlineStr">
        <is>
          <t>-8,000</t>
        </is>
      </c>
      <c r="G12" t="inlineStr">
        <is>
          <t>-19,000</t>
        </is>
      </c>
    </row>
    <row r="13">
      <c r="A13" s="1" t="n">
        <v>11</v>
      </c>
      <c r="B13" t="inlineStr">
        <is>
          <t>1.1.3.</t>
        </is>
      </c>
      <c r="C13">
        <f>&gt;=&gt;Inventory</f>
        <v/>
      </c>
      <c r="D13" t="inlineStr">
        <is>
          <t>1,910,000</t>
        </is>
      </c>
      <c r="E13" t="inlineStr">
        <is>
          <t>1,955,000</t>
        </is>
      </c>
      <c r="F13" t="inlineStr">
        <is>
          <t>2,001,000</t>
        </is>
      </c>
      <c r="G13" t="inlineStr">
        <is>
          <t>2,217,000</t>
        </is>
      </c>
    </row>
    <row r="14">
      <c r="A14" s="1" t="n">
        <v>12</v>
      </c>
      <c r="B14" t="inlineStr">
        <is>
          <t>1.1.3.1.</t>
        </is>
      </c>
      <c r="C14">
        <f>&gt;=&gt;=&gt;Raw Materials</f>
        <v/>
      </c>
      <c r="D14" t="inlineStr">
        <is>
          <t>245,000</t>
        </is>
      </c>
      <c r="E14" t="inlineStr">
        <is>
          <t>180,000</t>
        </is>
      </c>
      <c r="F14" t="inlineStr">
        <is>
          <t>176,000</t>
        </is>
      </c>
      <c r="G14" t="inlineStr">
        <is>
          <t>181,000</t>
        </is>
      </c>
    </row>
    <row r="15">
      <c r="A15" s="1" t="n">
        <v>13</v>
      </c>
      <c r="B15" t="inlineStr">
        <is>
          <t>1.1.3.2.</t>
        </is>
      </c>
      <c r="C15">
        <f>&gt;=&gt;=&gt;Work in Process</f>
        <v/>
      </c>
      <c r="D15" t="inlineStr">
        <is>
          <t>1,067,000</t>
        </is>
      </c>
      <c r="E15" t="inlineStr">
        <is>
          <t>964,000</t>
        </is>
      </c>
      <c r="F15" t="inlineStr">
        <is>
          <t>916,000</t>
        </is>
      </c>
      <c r="G15" t="inlineStr">
        <is>
          <t>1,070,000</t>
        </is>
      </c>
    </row>
    <row r="16">
      <c r="A16" s="1" t="n">
        <v>14</v>
      </c>
      <c r="B16" t="inlineStr">
        <is>
          <t>1.1.3.3.</t>
        </is>
      </c>
      <c r="C16">
        <f>&gt;=&gt;  Finished Goods</f>
        <v/>
      </c>
      <c r="D16" t="inlineStr">
        <is>
          <t>598,000</t>
        </is>
      </c>
      <c r="E16" t="inlineStr">
        <is>
          <t>811,000</t>
        </is>
      </c>
      <c r="F16" t="inlineStr">
        <is>
          <t>909,000</t>
        </is>
      </c>
      <c r="G16" t="inlineStr">
        <is>
          <t>966,000</t>
        </is>
      </c>
    </row>
    <row r="17">
      <c r="A17" s="1" t="n">
        <v>15</v>
      </c>
      <c r="B17" t="inlineStr">
        <is>
          <t>1.1.4.</t>
        </is>
      </c>
      <c r="C17">
        <f>&gt;=&gt;Prepaid Assets</f>
        <v/>
      </c>
      <c r="D17" t="inlineStr">
        <is>
          <t>335,000</t>
        </is>
      </c>
      <c r="E17" t="inlineStr">
        <is>
          <t>302,000</t>
        </is>
      </c>
      <c r="F17" t="inlineStr">
        <is>
          <t>299,000</t>
        </is>
      </c>
      <c r="G17" t="inlineStr">
        <is>
          <t>132,000</t>
        </is>
      </c>
    </row>
    <row r="18">
      <c r="A18" s="1" t="n">
        <v>16</v>
      </c>
      <c r="B18" t="inlineStr">
        <is>
          <t>1.1.5.</t>
        </is>
      </c>
      <c r="C18">
        <f>&gt;  Other Current Assets</f>
        <v/>
      </c>
      <c r="D18" t="inlineStr">
        <is>
          <t>-</t>
        </is>
      </c>
      <c r="E18" t="inlineStr">
        <is>
          <t>-</t>
        </is>
      </c>
      <c r="F18" t="inlineStr">
        <is>
          <t>-</t>
        </is>
      </c>
      <c r="G18" t="inlineStr">
        <is>
          <t>308,000</t>
        </is>
      </c>
    </row>
    <row r="19">
      <c r="A19" s="1" t="n">
        <v>17</v>
      </c>
      <c r="B19" t="inlineStr">
        <is>
          <t>1.2.</t>
        </is>
      </c>
      <c r="C19" t="inlineStr">
        <is>
          <t xml:space="preserve">  Total non-current assets</t>
        </is>
      </c>
      <c r="D19" t="inlineStr">
        <is>
          <t>10,991,000</t>
        </is>
      </c>
      <c r="E19" t="inlineStr">
        <is>
          <t>9,112,000</t>
        </is>
      </c>
      <c r="F19" t="inlineStr">
        <is>
          <t>9,257,000</t>
        </is>
      </c>
      <c r="G19" t="inlineStr">
        <is>
          <t>9,040,000</t>
        </is>
      </c>
    </row>
    <row r="20">
      <c r="A20" s="1" t="n">
        <v>18</v>
      </c>
      <c r="B20" t="inlineStr">
        <is>
          <t>1.2.1.</t>
        </is>
      </c>
      <c r="C20" t="inlineStr">
        <is>
          <t xml:space="preserve">  =&gt;Net PPE</t>
        </is>
      </c>
      <c r="D20" t="inlineStr">
        <is>
          <t>5,141,000</t>
        </is>
      </c>
      <c r="E20" t="inlineStr">
        <is>
          <t>3,269,000</t>
        </is>
      </c>
      <c r="F20" t="inlineStr">
        <is>
          <t>3,303,000</t>
        </is>
      </c>
      <c r="G20" t="inlineStr">
        <is>
          <t>3,183,000</t>
        </is>
      </c>
    </row>
    <row r="21">
      <c r="A21" s="1" t="n">
        <v>19</v>
      </c>
      <c r="B21" t="inlineStr">
        <is>
          <t>1.2.1.1.</t>
        </is>
      </c>
      <c r="C21" t="inlineStr">
        <is>
          <t xml:space="preserve">  =&gt;=&gt;Gross PPE</t>
        </is>
      </c>
      <c r="D21" t="inlineStr">
        <is>
          <t>7,858,000</t>
        </is>
      </c>
      <c r="E21" t="inlineStr">
        <is>
          <t>5,781,000</t>
        </is>
      </c>
      <c r="F21" t="inlineStr">
        <is>
          <t>5,740,000</t>
        </is>
      </c>
      <c r="G21" t="inlineStr">
        <is>
          <t>5,425,000</t>
        </is>
      </c>
    </row>
    <row r="22">
      <c r="A22" s="1" t="n">
        <v>20</v>
      </c>
      <c r="B22" t="inlineStr">
        <is>
          <t>1.2.1.1.1.</t>
        </is>
      </c>
      <c r="C22" t="inlineStr">
        <is>
          <t xml:space="preserve">  =&gt;=&gt;=&gt;Properties</t>
        </is>
      </c>
      <c r="D22" t="inlineStr">
        <is>
          <t>0</t>
        </is>
      </c>
      <c r="E22" t="inlineStr">
        <is>
          <t>0</t>
        </is>
      </c>
      <c r="F22" t="inlineStr">
        <is>
          <t>0</t>
        </is>
      </c>
      <c r="G22" t="inlineStr">
        <is>
          <t>0</t>
        </is>
      </c>
    </row>
    <row r="23">
      <c r="A23" s="1" t="n">
        <v>21</v>
      </c>
      <c r="B23" t="inlineStr">
        <is>
          <t>1.2.1.1.2.</t>
        </is>
      </c>
      <c r="C23" t="inlineStr">
        <is>
          <t xml:space="preserve">  =&gt;=&gt;=&gt;Land And Improvements</t>
        </is>
      </c>
      <c r="D23" t="inlineStr">
        <is>
          <t>132,000</t>
        </is>
      </c>
      <c r="E23" t="inlineStr">
        <is>
          <t>125,000</t>
        </is>
      </c>
      <c r="F23" t="inlineStr">
        <is>
          <t>126,000</t>
        </is>
      </c>
      <c r="G23" t="inlineStr">
        <is>
          <t>128,000</t>
        </is>
      </c>
    </row>
    <row r="24">
      <c r="A24" s="1" t="n">
        <v>22</v>
      </c>
      <c r="B24" t="inlineStr">
        <is>
          <t>1.2.1.1.3.</t>
        </is>
      </c>
      <c r="C24" t="inlineStr">
        <is>
          <t xml:space="preserve">  =&gt;=&gt;=&gt;Buildings And Improvements</t>
        </is>
      </c>
      <c r="D24" t="inlineStr">
        <is>
          <t>3,490,000</t>
        </is>
      </c>
      <c r="E24" t="inlineStr">
        <is>
          <t>2,571,000</t>
        </is>
      </c>
      <c r="F24" t="inlineStr">
        <is>
          <t>2,504,000</t>
        </is>
      </c>
      <c r="G24" t="inlineStr">
        <is>
          <t>2,497,000</t>
        </is>
      </c>
    </row>
    <row r="25">
      <c r="A25" s="1" t="n">
        <v>23</v>
      </c>
      <c r="B25" t="inlineStr">
        <is>
          <t>1.2.1.1.4.</t>
        </is>
      </c>
      <c r="C25" t="inlineStr">
        <is>
          <t xml:space="preserve">  =&gt;=&gt;  Machinery Furniture Equipment</t>
        </is>
      </c>
      <c r="D25" t="inlineStr">
        <is>
          <t>4,236,000</t>
        </is>
      </c>
      <c r="E25" t="inlineStr">
        <is>
          <t>3,085,000</t>
        </is>
      </c>
      <c r="F25" t="inlineStr">
        <is>
          <t>3,110,000</t>
        </is>
      </c>
      <c r="G25" t="inlineStr">
        <is>
          <t>2,800,000</t>
        </is>
      </c>
    </row>
    <row r="26">
      <c r="A26" s="1" t="n">
        <v>24</v>
      </c>
      <c r="B26" t="inlineStr">
        <is>
          <t>1.2.1.2.</t>
        </is>
      </c>
      <c r="C26" t="inlineStr">
        <is>
          <t xml:space="preserve">  =&gt;  Accumulated Depreciation</t>
        </is>
      </c>
      <c r="D26" t="inlineStr">
        <is>
          <t>-2,717,000</t>
        </is>
      </c>
      <c r="E26" t="inlineStr">
        <is>
          <t>-2,512,000</t>
        </is>
      </c>
      <c r="F26" t="inlineStr">
        <is>
          <t>-2,437,000</t>
        </is>
      </c>
      <c r="G26" t="inlineStr">
        <is>
          <t>-2,242,000</t>
        </is>
      </c>
    </row>
    <row r="27">
      <c r="A27" s="1" t="n">
        <v>25</v>
      </c>
      <c r="B27" t="inlineStr">
        <is>
          <t>1.2.2.</t>
        </is>
      </c>
      <c r="C27" t="inlineStr">
        <is>
          <t xml:space="preserve">  =&gt;Goodwill And Other Intangible Assets</t>
        </is>
      </c>
      <c r="D27" t="inlineStr">
        <is>
          <t>4,447,000</t>
        </is>
      </c>
      <c r="E27" t="inlineStr">
        <is>
          <t>4,636,000</t>
        </is>
      </c>
      <c r="F27" t="inlineStr">
        <is>
          <t>4,771,000</t>
        </is>
      </c>
      <c r="G27" t="inlineStr">
        <is>
          <t>5,079,000</t>
        </is>
      </c>
    </row>
    <row r="28">
      <c r="A28" s="1" t="n">
        <v>26</v>
      </c>
      <c r="B28" t="inlineStr">
        <is>
          <t>1.2.2.1.</t>
        </is>
      </c>
      <c r="C28" t="inlineStr">
        <is>
          <t xml:space="preserve">  =&gt;=&gt;Goodwill</t>
        </is>
      </c>
      <c r="D28" t="inlineStr">
        <is>
          <t>4,362,000</t>
        </is>
      </c>
      <c r="E28" t="inlineStr">
        <is>
          <t>4,362,000</t>
        </is>
      </c>
      <c r="F28" t="inlineStr">
        <is>
          <t>4,362,000</t>
        </is>
      </c>
      <c r="G28" t="inlineStr">
        <is>
          <t>4,362,000</t>
        </is>
      </c>
    </row>
    <row r="29">
      <c r="A29" s="1" t="n">
        <v>27</v>
      </c>
      <c r="B29" t="inlineStr">
        <is>
          <t>1.2.2.2.</t>
        </is>
      </c>
      <c r="C29" t="inlineStr">
        <is>
          <t xml:space="preserve">  =&gt;  Other Intangible Assets</t>
        </is>
      </c>
      <c r="D29" t="inlineStr">
        <is>
          <t>85,000</t>
        </is>
      </c>
      <c r="E29" t="inlineStr">
        <is>
          <t>274,000</t>
        </is>
      </c>
      <c r="F29" t="inlineStr">
        <is>
          <t>409,000</t>
        </is>
      </c>
      <c r="G29" t="inlineStr">
        <is>
          <t>717,000</t>
        </is>
      </c>
    </row>
    <row r="30">
      <c r="A30" s="1" t="n">
        <v>28</v>
      </c>
      <c r="B30" t="inlineStr">
        <is>
          <t>1.2.3.</t>
        </is>
      </c>
      <c r="C30" t="inlineStr">
        <is>
          <t xml:space="preserve">  =&gt;Investments And Advances</t>
        </is>
      </c>
      <c r="D30" t="inlineStr">
        <is>
          <t>-</t>
        </is>
      </c>
      <c r="E30" t="inlineStr">
        <is>
          <t>49,000</t>
        </is>
      </c>
      <c r="F30" t="inlineStr">
        <is>
          <t>300,000</t>
        </is>
      </c>
      <c r="G30" t="inlineStr">
        <is>
          <t>251,000</t>
        </is>
      </c>
    </row>
    <row r="31">
      <c r="A31" s="1" t="n">
        <v>29</v>
      </c>
      <c r="B31" t="inlineStr">
        <is>
          <t>1.2.4.</t>
        </is>
      </c>
      <c r="C31" t="inlineStr">
        <is>
          <t xml:space="preserve">  =&gt;Non Current Deferred Assets</t>
        </is>
      </c>
      <c r="D31" t="inlineStr">
        <is>
          <t>263,000</t>
        </is>
      </c>
      <c r="E31" t="inlineStr">
        <is>
          <t>343,000</t>
        </is>
      </c>
      <c r="F31" t="inlineStr">
        <is>
          <t>197,000</t>
        </is>
      </c>
      <c r="G31" t="inlineStr">
        <is>
          <t>295,000</t>
        </is>
      </c>
    </row>
    <row r="32">
      <c r="A32" s="1" t="n">
        <v>30</v>
      </c>
      <c r="B32" t="inlineStr">
        <is>
          <t>1.2.4.1.</t>
        </is>
      </c>
      <c r="C32" t="inlineStr">
        <is>
          <t xml:space="preserve">  =&gt;  Non Current Deferred Taxes Assets</t>
        </is>
      </c>
      <c r="D32" t="inlineStr">
        <is>
          <t>263,000</t>
        </is>
      </c>
      <c r="E32" t="inlineStr">
        <is>
          <t>343,000</t>
        </is>
      </c>
      <c r="F32" t="inlineStr">
        <is>
          <t>197,000</t>
        </is>
      </c>
      <c r="G32" t="inlineStr">
        <is>
          <t>295,000</t>
        </is>
      </c>
    </row>
    <row r="33">
      <c r="A33" s="1" t="n">
        <v>31</v>
      </c>
      <c r="B33" t="inlineStr">
        <is>
          <t>1.2.5.</t>
        </is>
      </c>
      <c r="C33" t="inlineStr">
        <is>
          <t xml:space="preserve">  =&gt;Defined Pension Benefit</t>
        </is>
      </c>
      <c r="D33" t="inlineStr">
        <is>
          <t>392,000</t>
        </is>
      </c>
      <c r="E33" t="inlineStr">
        <is>
          <t>246,000</t>
        </is>
      </c>
      <c r="F33" t="inlineStr">
        <is>
          <t>218,000</t>
        </is>
      </c>
      <c r="G33" t="inlineStr">
        <is>
          <t>92,000</t>
        </is>
      </c>
    </row>
    <row r="34">
      <c r="A34" s="1" t="n">
        <v>32</v>
      </c>
      <c r="B34" t="inlineStr">
        <is>
          <t>1.2.6.</t>
        </is>
      </c>
      <c r="C34" t="inlineStr">
        <is>
          <t xml:space="preserve">    Other Non Current Assets</t>
        </is>
      </c>
      <c r="D34" t="inlineStr">
        <is>
          <t>748,000</t>
        </is>
      </c>
      <c r="E34" t="inlineStr">
        <is>
          <t>569,000</t>
        </is>
      </c>
      <c r="F34" t="inlineStr">
        <is>
          <t>468,000</t>
        </is>
      </c>
      <c r="G34" t="inlineStr">
        <is>
          <t>140,000</t>
        </is>
      </c>
    </row>
    <row r="35">
      <c r="A35" s="1" t="n">
        <v>33</v>
      </c>
      <c r="B35" t="inlineStr">
        <is>
          <t>2.</t>
        </is>
      </c>
      <c r="C35" t="inlineStr">
        <is>
          <t>Total Liabilities Net Minority Interest</t>
        </is>
      </c>
      <c r="D35" t="inlineStr">
        <is>
          <t>11,343,000</t>
        </is>
      </c>
      <c r="E35" t="inlineStr">
        <is>
          <t>10,164,000</t>
        </is>
      </c>
      <c r="F35" t="inlineStr">
        <is>
          <t>9,111,000</t>
        </is>
      </c>
      <c r="G35" t="inlineStr">
        <is>
          <t>8,143,000</t>
        </is>
      </c>
    </row>
    <row r="36">
      <c r="A36" s="1" t="n">
        <v>34</v>
      </c>
      <c r="B36" t="inlineStr">
        <is>
          <t>2.1.</t>
        </is>
      </c>
      <c r="C36">
        <f>&gt;Current Liabilities</f>
        <v/>
      </c>
      <c r="D36" t="inlineStr">
        <is>
          <t>2,569,000</t>
        </is>
      </c>
      <c r="E36" t="inlineStr">
        <is>
          <t>2,390,000</t>
        </is>
      </c>
      <c r="F36" t="inlineStr">
        <is>
          <t>2,123,000</t>
        </is>
      </c>
      <c r="G36" t="inlineStr">
        <is>
          <t>2,474,000</t>
        </is>
      </c>
    </row>
    <row r="37">
      <c r="A37" s="1" t="n">
        <v>35</v>
      </c>
      <c r="B37" t="inlineStr">
        <is>
          <t>2.1.1.</t>
        </is>
      </c>
      <c r="C37">
        <f>&gt;=&gt;Payables And Accrued Expenses</f>
        <v/>
      </c>
      <c r="D37" t="inlineStr">
        <is>
          <t>1,294,000</t>
        </is>
      </c>
      <c r="E37" t="inlineStr">
        <is>
          <t>1,073,000</t>
        </is>
      </c>
      <c r="F37" t="inlineStr">
        <is>
          <t>909,000</t>
        </is>
      </c>
      <c r="G37" t="inlineStr">
        <is>
          <t>1,001,000</t>
        </is>
      </c>
    </row>
    <row r="38">
      <c r="A38" s="1" t="n">
        <v>36</v>
      </c>
      <c r="B38" t="inlineStr">
        <is>
          <t>2.1.1.1.</t>
        </is>
      </c>
      <c r="C38">
        <f>&gt;=&gt;=&gt;Payables</f>
        <v/>
      </c>
      <c r="D38" t="inlineStr">
        <is>
          <t>774,000</t>
        </is>
      </c>
      <c r="E38" t="inlineStr">
        <is>
          <t>549,000</t>
        </is>
      </c>
      <c r="F38" t="inlineStr">
        <is>
          <t>434,000</t>
        </is>
      </c>
      <c r="G38" t="inlineStr">
        <is>
          <t>581,000</t>
        </is>
      </c>
    </row>
    <row r="39">
      <c r="A39" s="1" t="n">
        <v>37</v>
      </c>
      <c r="B39" t="inlineStr">
        <is>
          <t>2.1.1.1.1.</t>
        </is>
      </c>
      <c r="C39">
        <f>&gt;=&gt;=&gt;=&gt;Accounts Payable</f>
        <v/>
      </c>
      <c r="D39" t="inlineStr">
        <is>
          <t>653,000</t>
        </is>
      </c>
      <c r="E39" t="inlineStr">
        <is>
          <t>415,000</t>
        </is>
      </c>
      <c r="F39" t="inlineStr">
        <is>
          <t>388,000</t>
        </is>
      </c>
      <c r="G39" t="inlineStr">
        <is>
          <t>478,000</t>
        </is>
      </c>
    </row>
    <row r="40">
      <c r="A40" s="1" t="n">
        <v>38</v>
      </c>
      <c r="B40" t="inlineStr">
        <is>
          <t>2.1.1.1.2.</t>
        </is>
      </c>
      <c r="C40">
        <f>&gt;=&gt;=&gt;  Total Tax Payable</f>
        <v/>
      </c>
      <c r="D40" t="inlineStr">
        <is>
          <t>121,000</t>
        </is>
      </c>
      <c r="E40" t="inlineStr">
        <is>
          <t>134,000</t>
        </is>
      </c>
      <c r="F40" t="inlineStr">
        <is>
          <t>46,000</t>
        </is>
      </c>
      <c r="G40" t="inlineStr">
        <is>
          <t>103,000</t>
        </is>
      </c>
    </row>
    <row r="41">
      <c r="A41" s="1" t="n">
        <v>39</v>
      </c>
      <c r="B41" t="inlineStr">
        <is>
          <t>2.1.1.1.2.1.</t>
        </is>
      </c>
      <c r="C41">
        <f>&gt;=&gt;=&gt;    Income Tax Payable</f>
        <v/>
      </c>
      <c r="D41" t="inlineStr">
        <is>
          <t>121,000</t>
        </is>
      </c>
      <c r="E41" t="inlineStr">
        <is>
          <t>134,000</t>
        </is>
      </c>
      <c r="F41" t="inlineStr">
        <is>
          <t>46,000</t>
        </is>
      </c>
      <c r="G41" t="inlineStr">
        <is>
          <t>103,000</t>
        </is>
      </c>
    </row>
    <row r="42">
      <c r="A42" s="1" t="n">
        <v>40</v>
      </c>
      <c r="B42" t="inlineStr">
        <is>
          <t>2.1.1.2.</t>
        </is>
      </c>
      <c r="C42">
        <f>&gt;=&gt;  Current Accrued Expenses</f>
        <v/>
      </c>
      <c r="D42" t="inlineStr">
        <is>
          <t>520,000</t>
        </is>
      </c>
      <c r="E42" t="inlineStr">
        <is>
          <t>524,000</t>
        </is>
      </c>
      <c r="F42" t="inlineStr">
        <is>
          <t>475,000</t>
        </is>
      </c>
      <c r="G42" t="inlineStr">
        <is>
          <t>420,000</t>
        </is>
      </c>
    </row>
    <row r="43">
      <c r="A43" s="1" t="n">
        <v>41</v>
      </c>
      <c r="B43" t="inlineStr">
        <is>
          <t>2.1.2.</t>
        </is>
      </c>
      <c r="C43">
        <f>&gt;=&gt;Pension &amp; Other Post Retirement Benefit Plans Current</f>
        <v/>
      </c>
      <c r="D43" t="inlineStr">
        <is>
          <t>775,000</t>
        </is>
      </c>
      <c r="E43" t="inlineStr">
        <is>
          <t>767,000</t>
        </is>
      </c>
      <c r="F43" t="inlineStr">
        <is>
          <t>714,000</t>
        </is>
      </c>
      <c r="G43" t="inlineStr">
        <is>
          <t>724,000</t>
        </is>
      </c>
    </row>
    <row r="44">
      <c r="A44" s="1" t="n">
        <v>42</v>
      </c>
      <c r="B44" t="inlineStr">
        <is>
          <t>2.1.3.</t>
        </is>
      </c>
      <c r="C44">
        <f>&gt;  Current Debt And Capital Lease Obligation</f>
        <v/>
      </c>
      <c r="D44" t="inlineStr">
        <is>
          <t>500,000</t>
        </is>
      </c>
      <c r="E44" t="inlineStr">
        <is>
          <t>550,000</t>
        </is>
      </c>
      <c r="F44" t="inlineStr">
        <is>
          <t>500,000</t>
        </is>
      </c>
      <c r="G44" t="inlineStr">
        <is>
          <t>749,000</t>
        </is>
      </c>
    </row>
    <row r="45">
      <c r="A45" s="1" t="n">
        <v>43</v>
      </c>
      <c r="B45" t="inlineStr">
        <is>
          <t>2.1.3.1.</t>
        </is>
      </c>
      <c r="C45">
        <f>&gt;    Current Debt</f>
        <v/>
      </c>
      <c r="D45" t="inlineStr">
        <is>
          <t>500,000</t>
        </is>
      </c>
      <c r="E45" t="inlineStr">
        <is>
          <t>550,000</t>
        </is>
      </c>
      <c r="F45" t="inlineStr">
        <is>
          <t>500,000</t>
        </is>
      </c>
      <c r="G45" t="inlineStr">
        <is>
          <t>749,000</t>
        </is>
      </c>
    </row>
    <row r="46">
      <c r="A46" s="1" t="n">
        <v>44</v>
      </c>
      <c r="B46" t="inlineStr">
        <is>
          <t>2.1.3.1.1.</t>
        </is>
      </c>
      <c r="C46">
        <f>&gt;      Other Current Borrowings</f>
        <v/>
      </c>
      <c r="D46" t="inlineStr">
        <is>
          <t>500,000</t>
        </is>
      </c>
      <c r="E46" t="inlineStr">
        <is>
          <t>550,000</t>
        </is>
      </c>
      <c r="F46" t="inlineStr">
        <is>
          <t>500,000</t>
        </is>
      </c>
      <c r="G46" t="inlineStr">
        <is>
          <t>749,000</t>
        </is>
      </c>
    </row>
    <row r="47">
      <c r="A47" s="1" t="n">
        <v>45</v>
      </c>
      <c r="B47" t="inlineStr">
        <is>
          <t>2.2.</t>
        </is>
      </c>
      <c r="C47" t="inlineStr">
        <is>
          <t xml:space="preserve">  Total Non Current Liabilities Net Minority Interest</t>
        </is>
      </c>
      <c r="D47" t="inlineStr">
        <is>
          <t>8,774,000</t>
        </is>
      </c>
      <c r="E47" t="inlineStr">
        <is>
          <t>7,774,000</t>
        </is>
      </c>
      <c r="F47" t="inlineStr">
        <is>
          <t>6,988,000</t>
        </is>
      </c>
      <c r="G47" t="inlineStr">
        <is>
          <t>5,669,000</t>
        </is>
      </c>
    </row>
    <row r="48">
      <c r="A48" s="1" t="n">
        <v>46</v>
      </c>
      <c r="B48" t="inlineStr">
        <is>
          <t>2.2.1.</t>
        </is>
      </c>
      <c r="C48" t="inlineStr">
        <is>
          <t xml:space="preserve">  =&gt;Long Term Debt And Capital Lease Obligation</t>
        </is>
      </c>
      <c r="D48" t="inlineStr">
        <is>
          <t>7,624,000</t>
        </is>
      </c>
      <c r="E48" t="inlineStr">
        <is>
          <t>6,497,000</t>
        </is>
      </c>
      <c r="F48" t="inlineStr">
        <is>
          <t>5,562,000</t>
        </is>
      </c>
      <c r="G48" t="inlineStr">
        <is>
          <t>4,319,000</t>
        </is>
      </c>
    </row>
    <row r="49">
      <c r="A49" s="1" t="n">
        <v>47</v>
      </c>
      <c r="B49" t="inlineStr">
        <is>
          <t>2.2.1.1.</t>
        </is>
      </c>
      <c r="C49" t="inlineStr">
        <is>
          <t xml:space="preserve">  =&gt;=&gt;Long Term Debt</t>
        </is>
      </c>
      <c r="D49" t="inlineStr">
        <is>
          <t>7,241,000</t>
        </is>
      </c>
      <c r="E49" t="inlineStr">
        <is>
          <t>6,248,000</t>
        </is>
      </c>
      <c r="F49" t="inlineStr">
        <is>
          <t>5,303,000</t>
        </is>
      </c>
      <c r="G49" t="inlineStr">
        <is>
          <t>4,319,000</t>
        </is>
      </c>
    </row>
    <row r="50">
      <c r="A50" s="1" t="n">
        <v>48</v>
      </c>
      <c r="B50" t="inlineStr">
        <is>
          <t>2.2.1.2.</t>
        </is>
      </c>
      <c r="C50" t="inlineStr">
        <is>
          <t xml:space="preserve">  =&gt;  Long Term Capital Lease Obligation</t>
        </is>
      </c>
      <c r="D50" t="inlineStr">
        <is>
          <t>383,000</t>
        </is>
      </c>
      <c r="E50" t="inlineStr">
        <is>
          <t>249,000</t>
        </is>
      </c>
      <c r="F50" t="inlineStr">
        <is>
          <t>259,000</t>
        </is>
      </c>
      <c r="G50" t="inlineStr">
        <is>
          <t>-</t>
        </is>
      </c>
    </row>
    <row r="51">
      <c r="A51" s="1" t="n">
        <v>49</v>
      </c>
      <c r="B51" t="inlineStr">
        <is>
          <t>2.2.2.</t>
        </is>
      </c>
      <c r="C51" t="inlineStr">
        <is>
          <t xml:space="preserve">  =&gt;Non Current Deferred Liabilities</t>
        </is>
      </c>
      <c r="D51" t="inlineStr">
        <is>
          <t>482,000</t>
        </is>
      </c>
      <c r="E51" t="inlineStr">
        <is>
          <t>440,000</t>
        </is>
      </c>
      <c r="F51" t="inlineStr">
        <is>
          <t>376,000</t>
        </is>
      </c>
      <c r="G51" t="inlineStr">
        <is>
          <t>42,000</t>
        </is>
      </c>
    </row>
    <row r="52">
      <c r="A52" s="1" t="n">
        <v>50</v>
      </c>
      <c r="B52" t="inlineStr">
        <is>
          <t>2.2.2.1.</t>
        </is>
      </c>
      <c r="C52" t="inlineStr">
        <is>
          <t xml:space="preserve">  =&gt;  Non Current Deferred Taxes Liabilities</t>
        </is>
      </c>
      <c r="D52" t="inlineStr">
        <is>
          <t>87,000</t>
        </is>
      </c>
      <c r="E52" t="inlineStr">
        <is>
          <t>90,000</t>
        </is>
      </c>
      <c r="F52" t="inlineStr">
        <is>
          <t>78,000</t>
        </is>
      </c>
      <c r="G52" t="inlineStr">
        <is>
          <t>42,000</t>
        </is>
      </c>
    </row>
    <row r="53">
      <c r="A53" s="1" t="n">
        <v>51</v>
      </c>
      <c r="B53" t="inlineStr">
        <is>
          <t>2.2.3.</t>
        </is>
      </c>
      <c r="C53" t="inlineStr">
        <is>
          <t xml:space="preserve">  =&gt;Tradeand Other Payables Non Current</t>
        </is>
      </c>
      <c r="D53" t="inlineStr">
        <is>
          <t>403,000</t>
        </is>
      </c>
      <c r="E53" t="inlineStr">
        <is>
          <t>457,000</t>
        </is>
      </c>
      <c r="F53" t="inlineStr">
        <is>
          <t>506,000</t>
        </is>
      </c>
      <c r="G53" t="inlineStr">
        <is>
          <t>506,000</t>
        </is>
      </c>
    </row>
    <row r="54">
      <c r="A54" s="1" t="n">
        <v>52</v>
      </c>
      <c r="B54" t="inlineStr">
        <is>
          <t>2.2.4.</t>
        </is>
      </c>
      <c r="C54" t="inlineStr">
        <is>
          <t xml:space="preserve">  =&gt;Employee Benefits</t>
        </is>
      </c>
      <c r="D54" t="inlineStr">
        <is>
          <t>79,000</t>
        </is>
      </c>
      <c r="E54" t="inlineStr">
        <is>
          <t>131,000</t>
        </is>
      </c>
      <c r="F54" t="inlineStr">
        <is>
          <t>93,000</t>
        </is>
      </c>
      <c r="G54" t="inlineStr">
        <is>
          <t>118,000</t>
        </is>
      </c>
    </row>
    <row r="55">
      <c r="A55" s="1" t="n">
        <v>53</v>
      </c>
      <c r="B55" t="inlineStr">
        <is>
          <t>2.2.4.1.</t>
        </is>
      </c>
      <c r="C55" t="inlineStr">
        <is>
          <t xml:space="preserve">  =&gt;  Non Current Pension And Other Post-Retirement Benefit Plans</t>
        </is>
      </c>
      <c r="D55" t="inlineStr">
        <is>
          <t>79,000</t>
        </is>
      </c>
      <c r="E55" t="inlineStr">
        <is>
          <t>131,000</t>
        </is>
      </c>
      <c r="F55" t="inlineStr">
        <is>
          <t>93,000</t>
        </is>
      </c>
      <c r="G55" t="inlineStr">
        <is>
          <t>118,000</t>
        </is>
      </c>
    </row>
    <row r="56">
      <c r="A56" s="1" t="n">
        <v>54</v>
      </c>
      <c r="B56" t="inlineStr">
        <is>
          <t>2.2.5.</t>
        </is>
      </c>
      <c r="C56" t="inlineStr">
        <is>
          <t xml:space="preserve">    Other Non Current Liabilities</t>
        </is>
      </c>
      <c r="D56" t="inlineStr">
        <is>
          <t>186,000</t>
        </is>
      </c>
      <c r="E56" t="inlineStr">
        <is>
          <t>249,000</t>
        </is>
      </c>
      <c r="F56" t="inlineStr">
        <is>
          <t>451,000</t>
        </is>
      </c>
      <c r="G56" t="inlineStr">
        <is>
          <t>684,000</t>
        </is>
      </c>
    </row>
    <row r="57">
      <c r="A57" s="1" t="n">
        <v>55</v>
      </c>
      <c r="B57" t="inlineStr">
        <is>
          <t>3.</t>
        </is>
      </c>
      <c r="C57" t="inlineStr">
        <is>
          <t>Total Equity Gross Minority Interest</t>
        </is>
      </c>
      <c r="D57" t="inlineStr">
        <is>
          <t>13,333,000</t>
        </is>
      </c>
      <c r="E57" t="inlineStr">
        <is>
          <t>9,187,000</t>
        </is>
      </c>
      <c r="F57" t="inlineStr">
        <is>
          <t>8,907,000</t>
        </is>
      </c>
      <c r="G57" t="inlineStr">
        <is>
          <t>8,994,000</t>
        </is>
      </c>
    </row>
    <row r="58">
      <c r="A58" s="1" t="n">
        <v>56</v>
      </c>
      <c r="B58" t="inlineStr">
        <is>
          <t>3.1.</t>
        </is>
      </c>
      <c r="C58" t="inlineStr">
        <is>
          <t xml:space="preserve">  Stockholders' Equity</t>
        </is>
      </c>
      <c r="D58" t="inlineStr">
        <is>
          <t>13,333,000</t>
        </is>
      </c>
      <c r="E58" t="inlineStr">
        <is>
          <t>9,187,000</t>
        </is>
      </c>
      <c r="F58" t="inlineStr">
        <is>
          <t>8,907,000</t>
        </is>
      </c>
      <c r="G58" t="inlineStr">
        <is>
          <t>8,994,000</t>
        </is>
      </c>
    </row>
    <row r="59">
      <c r="A59" s="1" t="n">
        <v>57</v>
      </c>
      <c r="B59" t="inlineStr">
        <is>
          <t>3.1.1.</t>
        </is>
      </c>
      <c r="C59" t="inlineStr">
        <is>
          <t xml:space="preserve">  =&gt;Capital Stock</t>
        </is>
      </c>
      <c r="D59" t="inlineStr">
        <is>
          <t>1,741,000</t>
        </is>
      </c>
      <c r="E59" t="inlineStr">
        <is>
          <t>1,741,000</t>
        </is>
      </c>
      <c r="F59" t="inlineStr">
        <is>
          <t>1,741,000</t>
        </is>
      </c>
      <c r="G59" t="inlineStr">
        <is>
          <t>1,741,000</t>
        </is>
      </c>
    </row>
    <row r="60">
      <c r="A60" s="1" t="n">
        <v>58</v>
      </c>
      <c r="B60" t="inlineStr">
        <is>
          <t>3.1.1.1.</t>
        </is>
      </c>
      <c r="C60" t="inlineStr">
        <is>
          <t xml:space="preserve">  =&gt;=&gt;Preferred Stock</t>
        </is>
      </c>
      <c r="D60" t="inlineStr">
        <is>
          <t>0</t>
        </is>
      </c>
      <c r="E60" t="inlineStr">
        <is>
          <t>0</t>
        </is>
      </c>
      <c r="F60" t="inlineStr">
        <is>
          <t>0</t>
        </is>
      </c>
      <c r="G60" t="inlineStr">
        <is>
          <t>0</t>
        </is>
      </c>
    </row>
    <row r="61">
      <c r="A61" s="1" t="n">
        <v>59</v>
      </c>
      <c r="B61" t="inlineStr">
        <is>
          <t>3.1.1.2.</t>
        </is>
      </c>
      <c r="C61" t="inlineStr">
        <is>
          <t xml:space="preserve">  =&gt;  Common Stock</t>
        </is>
      </c>
      <c r="D61" t="inlineStr">
        <is>
          <t>1,741,000</t>
        </is>
      </c>
      <c r="E61" t="inlineStr">
        <is>
          <t>1,741,000</t>
        </is>
      </c>
      <c r="F61" t="inlineStr">
        <is>
          <t>1,741,000</t>
        </is>
      </c>
      <c r="G61" t="inlineStr">
        <is>
          <t>1,741,000</t>
        </is>
      </c>
    </row>
    <row r="62">
      <c r="A62" s="1" t="n">
        <v>60</v>
      </c>
      <c r="B62" t="inlineStr">
        <is>
          <t>3.1.2.</t>
        </is>
      </c>
      <c r="C62" t="inlineStr">
        <is>
          <t xml:space="preserve">  =&gt;Additional Paid in Capital</t>
        </is>
      </c>
      <c r="D62" t="inlineStr">
        <is>
          <t>2,630,000</t>
        </is>
      </c>
      <c r="E62" t="inlineStr">
        <is>
          <t>2,333,000</t>
        </is>
      </c>
      <c r="F62" t="inlineStr">
        <is>
          <t>2,110,000</t>
        </is>
      </c>
      <c r="G62" t="inlineStr">
        <is>
          <t>1,950,000</t>
        </is>
      </c>
    </row>
    <row r="63">
      <c r="A63" s="1" t="n">
        <v>61</v>
      </c>
      <c r="B63" t="inlineStr">
        <is>
          <t>3.1.3.</t>
        </is>
      </c>
      <c r="C63" t="inlineStr">
        <is>
          <t xml:space="preserve">  =&gt;Retained Earnings</t>
        </is>
      </c>
      <c r="D63" t="inlineStr">
        <is>
          <t>45,919,000</t>
        </is>
      </c>
      <c r="E63" t="inlineStr">
        <is>
          <t>42,051,000</t>
        </is>
      </c>
      <c r="F63" t="inlineStr">
        <is>
          <t>39,898,000</t>
        </is>
      </c>
      <c r="G63" t="inlineStr">
        <is>
          <t>37,906,000</t>
        </is>
      </c>
    </row>
    <row r="64">
      <c r="A64" s="1" t="n">
        <v>62</v>
      </c>
      <c r="B64" t="inlineStr">
        <is>
          <t>3.1.4.</t>
        </is>
      </c>
      <c r="C64" t="inlineStr">
        <is>
          <t xml:space="preserve">  =&gt;Treasury Stock</t>
        </is>
      </c>
      <c r="D64" t="inlineStr">
        <is>
          <t>36,800,000</t>
        </is>
      </c>
      <c r="E64" t="inlineStr">
        <is>
          <t>36,578,000</t>
        </is>
      </c>
      <c r="F64" t="inlineStr">
        <is>
          <t>34,495,000</t>
        </is>
      </c>
      <c r="G64" t="inlineStr">
        <is>
          <t>32,130,000</t>
        </is>
      </c>
    </row>
    <row r="65">
      <c r="A65" s="1" t="n">
        <v>63</v>
      </c>
      <c r="B65" t="inlineStr">
        <is>
          <t>3.1.5.</t>
        </is>
      </c>
      <c r="C65" t="inlineStr">
        <is>
          <t xml:space="preserve">    Gains Losses Not Affecting Retained Earnings</t>
        </is>
      </c>
      <c r="D65" t="inlineStr">
        <is>
          <t>-157,000</t>
        </is>
      </c>
      <c r="E65" t="inlineStr">
        <is>
          <t>-360,000</t>
        </is>
      </c>
      <c r="F65" t="inlineStr">
        <is>
          <t>-347,000</t>
        </is>
      </c>
      <c r="G65" t="inlineStr">
        <is>
          <t>-473,000</t>
        </is>
      </c>
    </row>
    <row r="66">
      <c r="A66" s="1" t="n">
        <v>64</v>
      </c>
      <c r="B66" t="inlineStr">
        <is>
          <t>4.</t>
        </is>
      </c>
      <c r="C66" t="inlineStr">
        <is>
          <t>Total Capitalization</t>
        </is>
      </c>
      <c r="D66" t="inlineStr">
        <is>
          <t>20,574,000</t>
        </is>
      </c>
      <c r="E66" t="inlineStr">
        <is>
          <t>15,435,000</t>
        </is>
      </c>
      <c r="F66" t="inlineStr">
        <is>
          <t>14,210,000</t>
        </is>
      </c>
      <c r="G66" t="inlineStr">
        <is>
          <t>13,313,000</t>
        </is>
      </c>
    </row>
    <row r="67">
      <c r="A67" s="1" t="n">
        <v>65</v>
      </c>
      <c r="B67" t="inlineStr">
        <is>
          <t>5.</t>
        </is>
      </c>
      <c r="C67" t="inlineStr">
        <is>
          <t>Common Stock Equity</t>
        </is>
      </c>
      <c r="D67" t="inlineStr">
        <is>
          <t>13,333,000</t>
        </is>
      </c>
      <c r="E67" t="inlineStr">
        <is>
          <t>9,187,000</t>
        </is>
      </c>
      <c r="F67" t="inlineStr">
        <is>
          <t>8,907,000</t>
        </is>
      </c>
      <c r="G67" t="inlineStr">
        <is>
          <t>8,994,000</t>
        </is>
      </c>
    </row>
    <row r="68">
      <c r="A68" s="1" t="n">
        <v>66</v>
      </c>
      <c r="B68" t="inlineStr">
        <is>
          <t>6.</t>
        </is>
      </c>
      <c r="C68" t="inlineStr">
        <is>
          <t>Capital Lease Obligations</t>
        </is>
      </c>
      <c r="D68" t="inlineStr">
        <is>
          <t>383,000</t>
        </is>
      </c>
      <c r="E68" t="inlineStr">
        <is>
          <t>249,000</t>
        </is>
      </c>
      <c r="F68" t="inlineStr">
        <is>
          <t>259,000</t>
        </is>
      </c>
      <c r="G68" t="inlineStr">
        <is>
          <t>-</t>
        </is>
      </c>
    </row>
    <row r="69">
      <c r="A69" s="1" t="n">
        <v>67</v>
      </c>
      <c r="B69" t="inlineStr">
        <is>
          <t>7.</t>
        </is>
      </c>
      <c r="C69" t="inlineStr">
        <is>
          <t>Net Tangible Assets</t>
        </is>
      </c>
      <c r="D69" t="inlineStr">
        <is>
          <t>8,886,000</t>
        </is>
      </c>
      <c r="E69" t="inlineStr">
        <is>
          <t>4,551,000</t>
        </is>
      </c>
      <c r="F69" t="inlineStr">
        <is>
          <t>4,136,000</t>
        </is>
      </c>
      <c r="G69" t="inlineStr">
        <is>
          <t>3,915,000</t>
        </is>
      </c>
    </row>
    <row r="70">
      <c r="A70" s="1" t="n">
        <v>68</v>
      </c>
      <c r="B70" t="inlineStr">
        <is>
          <t>8.</t>
        </is>
      </c>
      <c r="C70" t="inlineStr">
        <is>
          <t>Working Capital</t>
        </is>
      </c>
      <c r="D70" t="inlineStr">
        <is>
          <t>11,116,000</t>
        </is>
      </c>
      <c r="E70" t="inlineStr">
        <is>
          <t>7,849,000</t>
        </is>
      </c>
      <c r="F70" t="inlineStr">
        <is>
          <t>6,638,000</t>
        </is>
      </c>
      <c r="G70" t="inlineStr">
        <is>
          <t>5,623,000</t>
        </is>
      </c>
    </row>
    <row r="71">
      <c r="A71" s="1" t="n">
        <v>69</v>
      </c>
      <c r="B71" t="inlineStr">
        <is>
          <t>9.</t>
        </is>
      </c>
      <c r="C71" t="inlineStr">
        <is>
          <t>Invested Capital</t>
        </is>
      </c>
      <c r="D71" t="inlineStr">
        <is>
          <t>21,074,000</t>
        </is>
      </c>
      <c r="E71" t="inlineStr">
        <is>
          <t>15,985,000</t>
        </is>
      </c>
      <c r="F71" t="inlineStr">
        <is>
          <t>14,710,000</t>
        </is>
      </c>
      <c r="G71" t="inlineStr">
        <is>
          <t>14,062,000</t>
        </is>
      </c>
    </row>
    <row r="72">
      <c r="A72" s="1" t="n">
        <v>70</v>
      </c>
      <c r="B72" t="inlineStr">
        <is>
          <t>10.</t>
        </is>
      </c>
      <c r="C72" t="inlineStr">
        <is>
          <t>Tangible Book Value</t>
        </is>
      </c>
      <c r="D72" t="inlineStr">
        <is>
          <t>8,886,000</t>
        </is>
      </c>
      <c r="E72" t="inlineStr">
        <is>
          <t>4,551,000</t>
        </is>
      </c>
      <c r="F72" t="inlineStr">
        <is>
          <t>4,136,000</t>
        </is>
      </c>
      <c r="G72" t="inlineStr">
        <is>
          <t>3,915,000</t>
        </is>
      </c>
    </row>
    <row r="73">
      <c r="A73" s="1" t="n">
        <v>71</v>
      </c>
      <c r="B73" t="inlineStr">
        <is>
          <t>11.</t>
        </is>
      </c>
      <c r="C73" t="inlineStr">
        <is>
          <t>Total Debt</t>
        </is>
      </c>
      <c r="D73" t="inlineStr">
        <is>
          <t>8,124,000</t>
        </is>
      </c>
      <c r="E73" t="inlineStr">
        <is>
          <t>7,047,000</t>
        </is>
      </c>
      <c r="F73" t="inlineStr">
        <is>
          <t>6,062,000</t>
        </is>
      </c>
      <c r="G73" t="inlineStr">
        <is>
          <t>5,068,000</t>
        </is>
      </c>
    </row>
    <row r="74">
      <c r="A74" s="1" t="n">
        <v>72</v>
      </c>
      <c r="B74" t="inlineStr">
        <is>
          <t>12.</t>
        </is>
      </c>
      <c r="C74" t="inlineStr">
        <is>
          <t>Net Debt</t>
        </is>
      </c>
      <c r="D74" t="inlineStr">
        <is>
          <t>3,110,000</t>
        </is>
      </c>
      <c r="E74" t="inlineStr">
        <is>
          <t>3,691,000</t>
        </is>
      </c>
      <c r="F74" t="inlineStr">
        <is>
          <t>3,366,000</t>
        </is>
      </c>
      <c r="G74" t="inlineStr">
        <is>
          <t>2,630,000</t>
        </is>
      </c>
    </row>
    <row r="75">
      <c r="A75" s="1" t="n">
        <v>73</v>
      </c>
      <c r="B75" t="inlineStr">
        <is>
          <t>13.</t>
        </is>
      </c>
      <c r="C75" t="inlineStr">
        <is>
          <t>Share Issued</t>
        </is>
      </c>
      <c r="D75" t="inlineStr">
        <is>
          <t>1,741,000</t>
        </is>
      </c>
      <c r="E75" t="inlineStr">
        <is>
          <t>1,740,816</t>
        </is>
      </c>
      <c r="F75" t="inlineStr">
        <is>
          <t>1,740,816</t>
        </is>
      </c>
      <c r="G75" t="inlineStr">
        <is>
          <t>1,740,816</t>
        </is>
      </c>
    </row>
    <row r="76">
      <c r="A76" s="1" t="n">
        <v>74</v>
      </c>
      <c r="B76" t="inlineStr">
        <is>
          <t>14.</t>
        </is>
      </c>
      <c r="C76" t="inlineStr">
        <is>
          <t>Ordinary Shares Number</t>
        </is>
      </c>
      <c r="D76" t="inlineStr">
        <is>
          <t>924,000</t>
        </is>
      </c>
      <c r="E76" t="inlineStr">
        <is>
          <t>919,354</t>
        </is>
      </c>
      <c r="F76" t="inlineStr">
        <is>
          <t>932,032</t>
        </is>
      </c>
      <c r="G76" t="inlineStr">
        <is>
          <t>945,150</t>
        </is>
      </c>
    </row>
    <row r="77">
      <c r="A77" s="1" t="n">
        <v>75</v>
      </c>
      <c r="B77" t="inlineStr">
        <is>
          <t>15.</t>
        </is>
      </c>
      <c r="C77" t="inlineStr">
        <is>
          <t>Treasury Shares Number</t>
        </is>
      </c>
      <c r="D77" t="inlineStr">
        <is>
          <t>817,000</t>
        </is>
      </c>
      <c r="E77" t="inlineStr">
        <is>
          <t>821,462</t>
        </is>
      </c>
      <c r="F77" t="inlineStr">
        <is>
          <t>808,784</t>
        </is>
      </c>
      <c r="G77" t="inlineStr">
        <is>
          <t>795,666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8,756,000</t>
        </is>
      </c>
      <c r="E2" t="inlineStr">
        <is>
          <t>8,756,000</t>
        </is>
      </c>
      <c r="F2" t="inlineStr">
        <is>
          <t>6,139,000</t>
        </is>
      </c>
      <c r="G2" t="inlineStr">
        <is>
          <t>6,649,000</t>
        </is>
      </c>
      <c r="H2" t="inlineStr">
        <is>
          <t>7,189,000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8,756,000</t>
        </is>
      </c>
      <c r="E3" t="inlineStr">
        <is>
          <t>8,756,000</t>
        </is>
      </c>
      <c r="F3" t="inlineStr">
        <is>
          <t>6,139,000</t>
        </is>
      </c>
      <c r="G3" t="inlineStr">
        <is>
          <t>6,649,000</t>
        </is>
      </c>
      <c r="H3" t="inlineStr">
        <is>
          <t>7,189,000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7,769,000</t>
        </is>
      </c>
      <c r="E4" t="inlineStr">
        <is>
          <t>7,769,000</t>
        </is>
      </c>
      <c r="F4" t="inlineStr">
        <is>
          <t>5,595,000</t>
        </is>
      </c>
      <c r="G4" t="inlineStr">
        <is>
          <t>5,017,000</t>
        </is>
      </c>
      <c r="H4" t="inlineStr">
        <is>
          <t>5,580,000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-57,000</t>
        </is>
      </c>
      <c r="E5" t="inlineStr">
        <is>
          <t>-57,000</t>
        </is>
      </c>
      <c r="F5" t="inlineStr">
        <is>
          <t>-4,000</t>
        </is>
      </c>
      <c r="G5" t="inlineStr">
        <is>
          <t>-23,000</t>
        </is>
      </c>
      <c r="H5" t="inlineStr">
        <is>
          <t>-3,000</t>
        </is>
      </c>
    </row>
    <row r="6">
      <c r="A6" s="1" t="n">
        <v>4</v>
      </c>
      <c r="B6" t="inlineStr">
        <is>
          <t>1.1.3.</t>
        </is>
      </c>
      <c r="C6" t="inlineStr">
        <is>
          <t xml:space="preserve">  =&gt;Depreciation Amortization Depletion</t>
        </is>
      </c>
      <c r="D6" t="inlineStr">
        <is>
          <t>954,000</t>
        </is>
      </c>
      <c r="E6" t="inlineStr">
        <is>
          <t>954,000</t>
        </is>
      </c>
      <c r="F6" t="inlineStr">
        <is>
          <t>992,000</t>
        </is>
      </c>
      <c r="G6" t="inlineStr">
        <is>
          <t>1,050,000</t>
        </is>
      </c>
      <c r="H6" t="inlineStr">
        <is>
          <t>954,000</t>
        </is>
      </c>
    </row>
    <row r="7">
      <c r="A7" s="1" t="n">
        <v>5</v>
      </c>
      <c r="B7" t="inlineStr">
        <is>
          <t>1.1.3.1.</t>
        </is>
      </c>
      <c r="C7" t="inlineStr">
        <is>
          <t xml:space="preserve">  =&gt;  Depreciation &amp; amortization</t>
        </is>
      </c>
      <c r="D7" t="inlineStr">
        <is>
          <t>954,000</t>
        </is>
      </c>
      <c r="E7" t="inlineStr">
        <is>
          <t>954,000</t>
        </is>
      </c>
      <c r="F7" t="inlineStr">
        <is>
          <t>992,000</t>
        </is>
      </c>
      <c r="G7" t="inlineStr">
        <is>
          <t>1,050,000</t>
        </is>
      </c>
      <c r="H7" t="inlineStr">
        <is>
          <t>954,000</t>
        </is>
      </c>
    </row>
    <row r="8">
      <c r="A8" s="1" t="n">
        <v>6</v>
      </c>
      <c r="B8" t="inlineStr">
        <is>
          <t>1.1.3.1.1.</t>
        </is>
      </c>
      <c r="C8" t="inlineStr">
        <is>
          <t xml:space="preserve">  =&gt;  =&gt;Depreciation</t>
        </is>
      </c>
      <c r="D8" t="inlineStr">
        <is>
          <t>755,000</t>
        </is>
      </c>
      <c r="E8" t="inlineStr">
        <is>
          <t>755,000</t>
        </is>
      </c>
      <c r="F8" t="inlineStr">
        <is>
          <t>733,000</t>
        </is>
      </c>
      <c r="G8" t="inlineStr">
        <is>
          <t>708,000</t>
        </is>
      </c>
      <c r="H8" t="inlineStr">
        <is>
          <t>590,000</t>
        </is>
      </c>
    </row>
    <row r="9">
      <c r="A9" s="1" t="n">
        <v>7</v>
      </c>
      <c r="B9" t="inlineStr">
        <is>
          <t>1.1.3.1.2.</t>
        </is>
      </c>
      <c r="C9" t="inlineStr">
        <is>
          <t xml:space="preserve">  =&gt;    Amortization</t>
        </is>
      </c>
      <c r="D9" t="inlineStr">
        <is>
          <t>199,000</t>
        </is>
      </c>
      <c r="E9" t="inlineStr">
        <is>
          <t>199,000</t>
        </is>
      </c>
      <c r="F9" t="inlineStr">
        <is>
          <t>259,000</t>
        </is>
      </c>
      <c r="G9" t="inlineStr">
        <is>
          <t>342,000</t>
        </is>
      </c>
      <c r="H9" t="inlineStr">
        <is>
          <t>364,000</t>
        </is>
      </c>
    </row>
    <row r="10">
      <c r="A10" s="1" t="n">
        <v>8</v>
      </c>
      <c r="B10" t="inlineStr">
        <is>
          <t>1.1.3.1.2.1.</t>
        </is>
      </c>
      <c r="C10" t="inlineStr">
        <is>
          <t xml:space="preserve">  =&gt;      Amortization of Intangibles</t>
        </is>
      </c>
      <c r="D10" t="inlineStr">
        <is>
          <t>199,000</t>
        </is>
      </c>
      <c r="E10" t="inlineStr">
        <is>
          <t>199,000</t>
        </is>
      </c>
      <c r="F10" t="inlineStr">
        <is>
          <t>259,000</t>
        </is>
      </c>
      <c r="G10" t="inlineStr">
        <is>
          <t>342,000</t>
        </is>
      </c>
      <c r="H10" t="inlineStr">
        <is>
          <t>364,000</t>
        </is>
      </c>
    </row>
    <row r="11">
      <c r="A11" s="1" t="n">
        <v>9</v>
      </c>
      <c r="B11" t="inlineStr">
        <is>
          <t>1.1.4.</t>
        </is>
      </c>
      <c r="C11" t="inlineStr">
        <is>
          <t xml:space="preserve">  =&gt;Deferred Tax</t>
        </is>
      </c>
      <c r="D11" t="inlineStr">
        <is>
          <t>15,000</t>
        </is>
      </c>
      <c r="E11" t="inlineStr">
        <is>
          <t>15,000</t>
        </is>
      </c>
      <c r="F11" t="inlineStr">
        <is>
          <t>-137,000</t>
        </is>
      </c>
      <c r="G11" t="inlineStr">
        <is>
          <t>81,000</t>
        </is>
      </c>
      <c r="H11" t="inlineStr">
        <is>
          <t>-105,000</t>
        </is>
      </c>
    </row>
    <row r="12">
      <c r="A12" s="1" t="n">
        <v>10</v>
      </c>
      <c r="B12" t="inlineStr">
        <is>
          <t>1.1.4.1.</t>
        </is>
      </c>
      <c r="C12" t="inlineStr">
        <is>
          <t xml:space="preserve">  =&gt;  Deferred Income Tax</t>
        </is>
      </c>
      <c r="D12" t="inlineStr">
        <is>
          <t>15,000</t>
        </is>
      </c>
      <c r="E12" t="inlineStr">
        <is>
          <t>15,000</t>
        </is>
      </c>
      <c r="F12" t="inlineStr">
        <is>
          <t>-137,000</t>
        </is>
      </c>
      <c r="G12" t="inlineStr">
        <is>
          <t>81,000</t>
        </is>
      </c>
      <c r="H12" t="inlineStr">
        <is>
          <t>-105,000</t>
        </is>
      </c>
    </row>
    <row r="13">
      <c r="A13" s="1" t="n">
        <v>11</v>
      </c>
      <c r="B13" t="inlineStr">
        <is>
          <t>1.1.5.</t>
        </is>
      </c>
      <c r="C13" t="inlineStr">
        <is>
          <t xml:space="preserve">  =&gt;Stock based compensation</t>
        </is>
      </c>
      <c r="D13" t="inlineStr">
        <is>
          <t>230,000</t>
        </is>
      </c>
      <c r="E13" t="inlineStr">
        <is>
          <t>230,000</t>
        </is>
      </c>
      <c r="F13" t="inlineStr">
        <is>
          <t>224,000</t>
        </is>
      </c>
      <c r="G13" t="inlineStr">
        <is>
          <t>217,000</t>
        </is>
      </c>
      <c r="H13" t="inlineStr">
        <is>
          <t>232,000</t>
        </is>
      </c>
    </row>
    <row r="14">
      <c r="A14" s="1" t="n">
        <v>12</v>
      </c>
      <c r="B14" t="inlineStr">
        <is>
          <t>1.1.6.</t>
        </is>
      </c>
      <c r="C14" t="inlineStr">
        <is>
          <t xml:space="preserve">  =&gt;Other non-cash items</t>
        </is>
      </c>
      <c r="D14" t="inlineStr">
        <is>
          <t>10,000</t>
        </is>
      </c>
      <c r="E14" t="inlineStr">
        <is>
          <t>10,000</t>
        </is>
      </c>
      <c r="F14" t="inlineStr">
        <is>
          <t>-103,000</t>
        </is>
      </c>
      <c r="G14" t="inlineStr">
        <is>
          <t>-6,000</t>
        </is>
      </c>
      <c r="H14" t="inlineStr">
        <is>
          <t>-71,000</t>
        </is>
      </c>
    </row>
    <row r="15">
      <c r="A15" s="1" t="n">
        <v>13</v>
      </c>
      <c r="B15" t="inlineStr">
        <is>
          <t>1.1.7.</t>
        </is>
      </c>
      <c r="C15" t="inlineStr">
        <is>
          <t xml:space="preserve">    Change in working capital</t>
        </is>
      </c>
      <c r="D15" t="inlineStr">
        <is>
          <t>-165,000</t>
        </is>
      </c>
      <c r="E15" t="inlineStr">
        <is>
          <t>-165,000</t>
        </is>
      </c>
      <c r="F15" t="inlineStr">
        <is>
          <t>-428,000</t>
        </is>
      </c>
      <c r="G15" t="inlineStr">
        <is>
          <t>313,000</t>
        </is>
      </c>
      <c r="H15" t="inlineStr">
        <is>
          <t>602,000</t>
        </is>
      </c>
    </row>
    <row r="16">
      <c r="A16" s="1" t="n">
        <v>14</v>
      </c>
      <c r="B16" t="inlineStr">
        <is>
          <t>1.1.7.1.</t>
        </is>
      </c>
      <c r="C16" t="inlineStr">
        <is>
          <t xml:space="preserve">    =&gt;Change in Receivables</t>
        </is>
      </c>
      <c r="D16" t="inlineStr">
        <is>
          <t>-287,000</t>
        </is>
      </c>
      <c r="E16" t="inlineStr">
        <is>
          <t>-287,000</t>
        </is>
      </c>
      <c r="F16" t="inlineStr">
        <is>
          <t>-340,000</t>
        </is>
      </c>
      <c r="G16" t="inlineStr">
        <is>
          <t>133,000</t>
        </is>
      </c>
      <c r="H16" t="inlineStr">
        <is>
          <t>71,000</t>
        </is>
      </c>
    </row>
    <row r="17">
      <c r="A17" s="1" t="n">
        <v>15</v>
      </c>
      <c r="B17" t="inlineStr">
        <is>
          <t>1.1.7.1.1.</t>
        </is>
      </c>
      <c r="C17" t="inlineStr">
        <is>
          <t xml:space="preserve">    =&gt;  Changes in Account Receivables</t>
        </is>
      </c>
      <c r="D17" t="inlineStr">
        <is>
          <t>-287,000</t>
        </is>
      </c>
      <c r="E17" t="inlineStr">
        <is>
          <t>-287,000</t>
        </is>
      </c>
      <c r="F17" t="inlineStr">
        <is>
          <t>-340,000</t>
        </is>
      </c>
      <c r="G17" t="inlineStr">
        <is>
          <t>133,000</t>
        </is>
      </c>
      <c r="H17" t="inlineStr">
        <is>
          <t>71,000</t>
        </is>
      </c>
    </row>
    <row r="18">
      <c r="A18" s="1" t="n">
        <v>16</v>
      </c>
      <c r="B18" t="inlineStr">
        <is>
          <t>1.1.7.2.</t>
        </is>
      </c>
      <c r="C18" t="inlineStr">
        <is>
          <t xml:space="preserve">    =&gt;Change in Inventory</t>
        </is>
      </c>
      <c r="D18" t="inlineStr">
        <is>
          <t>45,000</t>
        </is>
      </c>
      <c r="E18" t="inlineStr">
        <is>
          <t>45,000</t>
        </is>
      </c>
      <c r="F18" t="inlineStr">
        <is>
          <t>46,000</t>
        </is>
      </c>
      <c r="G18" t="inlineStr">
        <is>
          <t>216,000</t>
        </is>
      </c>
      <c r="H18" t="inlineStr">
        <is>
          <t>-282,000</t>
        </is>
      </c>
    </row>
    <row r="19">
      <c r="A19" s="1" t="n">
        <v>17</v>
      </c>
      <c r="B19" t="inlineStr">
        <is>
          <t>1.1.7.3.</t>
        </is>
      </c>
      <c r="C19" t="inlineStr">
        <is>
          <t xml:space="preserve">    =&gt;Change in Prepaid Assets</t>
        </is>
      </c>
      <c r="D19" t="inlineStr">
        <is>
          <t>57,000</t>
        </is>
      </c>
      <c r="E19" t="inlineStr">
        <is>
          <t>57,000</t>
        </is>
      </c>
      <c r="F19" t="inlineStr">
        <is>
          <t>-79,000</t>
        </is>
      </c>
      <c r="G19" t="inlineStr">
        <is>
          <t>265,000</t>
        </is>
      </c>
      <c r="H19" t="inlineStr">
        <is>
          <t>669,000</t>
        </is>
      </c>
    </row>
    <row r="20">
      <c r="A20" s="1" t="n">
        <v>18</v>
      </c>
      <c r="B20" t="inlineStr">
        <is>
          <t>1.1.7.4.</t>
        </is>
      </c>
      <c r="C20" t="inlineStr">
        <is>
          <t xml:space="preserve">    =&gt;Change in Payables And Accrued Expense</t>
        </is>
      </c>
      <c r="D20" t="inlineStr">
        <is>
          <t>13,000</t>
        </is>
      </c>
      <c r="E20" t="inlineStr">
        <is>
          <t>13,000</t>
        </is>
      </c>
      <c r="F20" t="inlineStr">
        <is>
          <t>-118,000</t>
        </is>
      </c>
      <c r="G20" t="inlineStr">
        <is>
          <t>-286,000</t>
        </is>
      </c>
      <c r="H20" t="inlineStr">
        <is>
          <t>151,000</t>
        </is>
      </c>
    </row>
    <row r="21">
      <c r="A21" s="1" t="n">
        <v>19</v>
      </c>
      <c r="B21" t="inlineStr">
        <is>
          <t>1.1.7.4.1.</t>
        </is>
      </c>
      <c r="C21" t="inlineStr">
        <is>
          <t xml:space="preserve">    =&gt;  Change in Payable</t>
        </is>
      </c>
      <c r="D21" t="inlineStr">
        <is>
          <t>13,000</t>
        </is>
      </c>
      <c r="E21" t="inlineStr">
        <is>
          <t>13,000</t>
        </is>
      </c>
      <c r="F21" t="inlineStr">
        <is>
          <t>-118,000</t>
        </is>
      </c>
      <c r="G21" t="inlineStr">
        <is>
          <t>-286,000</t>
        </is>
      </c>
      <c r="H21" t="inlineStr">
        <is>
          <t>151,000</t>
        </is>
      </c>
    </row>
    <row r="22">
      <c r="A22" s="1" t="n">
        <v>20</v>
      </c>
      <c r="B22" t="inlineStr">
        <is>
          <t>1.1.7.4.1.1.</t>
        </is>
      </c>
      <c r="C22" t="inlineStr">
        <is>
          <t xml:space="preserve">    =&gt;  =&gt;Change in Tax Payable</t>
        </is>
      </c>
      <c r="D22" t="inlineStr">
        <is>
          <t>-20,000</t>
        </is>
      </c>
      <c r="E22" t="inlineStr">
        <is>
          <t>-20,000</t>
        </is>
      </c>
      <c r="F22" t="inlineStr">
        <is>
          <t>-181,000</t>
        </is>
      </c>
      <c r="G22" t="inlineStr">
        <is>
          <t>-193,000</t>
        </is>
      </c>
      <c r="H22" t="inlineStr">
        <is>
          <t>158,000</t>
        </is>
      </c>
    </row>
    <row r="23">
      <c r="A23" s="1" t="n">
        <v>21</v>
      </c>
      <c r="B23" t="inlineStr">
        <is>
          <t>1.1.7.4.1.1.1.</t>
        </is>
      </c>
      <c r="C23" t="inlineStr">
        <is>
          <t xml:space="preserve">    =&gt;  =&gt;  Change in Income Tax Payable</t>
        </is>
      </c>
      <c r="D23" t="inlineStr">
        <is>
          <t>-20,000</t>
        </is>
      </c>
      <c r="E23" t="inlineStr">
        <is>
          <t>-20,000</t>
        </is>
      </c>
      <c r="F23" t="inlineStr">
        <is>
          <t>-181,000</t>
        </is>
      </c>
      <c r="G23" t="inlineStr">
        <is>
          <t>-193,000</t>
        </is>
      </c>
      <c r="H23" t="inlineStr">
        <is>
          <t>158,000</t>
        </is>
      </c>
    </row>
    <row r="24">
      <c r="A24" s="1" t="n">
        <v>22</v>
      </c>
      <c r="B24" t="inlineStr">
        <is>
          <t>1.1.7.4.1.2.</t>
        </is>
      </c>
      <c r="C24" t="inlineStr">
        <is>
          <t xml:space="preserve">    =&gt;    Change in Account Payable</t>
        </is>
      </c>
      <c r="D24" t="inlineStr">
        <is>
          <t>33,000</t>
        </is>
      </c>
      <c r="E24" t="inlineStr">
        <is>
          <t>33,000</t>
        </is>
      </c>
      <c r="F24" t="inlineStr">
        <is>
          <t>63,000</t>
        </is>
      </c>
      <c r="G24" t="inlineStr">
        <is>
          <t>-93,000</t>
        </is>
      </c>
      <c r="H24" t="inlineStr">
        <is>
          <t>-7,000</t>
        </is>
      </c>
    </row>
    <row r="25">
      <c r="A25" s="1" t="n">
        <v>23</v>
      </c>
      <c r="B25" t="inlineStr">
        <is>
          <t>1.1.7.5.</t>
        </is>
      </c>
      <c r="C25" t="inlineStr">
        <is>
          <t xml:space="preserve">      Change in Other Working Capital</t>
        </is>
      </c>
      <c r="D25" t="inlineStr">
        <is>
          <t>7,000</t>
        </is>
      </c>
      <c r="E25" t="inlineStr">
        <is>
          <t>7,000</t>
        </is>
      </c>
      <c r="F25" t="inlineStr">
        <is>
          <t>63,000</t>
        </is>
      </c>
      <c r="G25" t="inlineStr">
        <is>
          <t>-15,000</t>
        </is>
      </c>
      <c r="H25" t="inlineStr">
        <is>
          <t>-7,000</t>
        </is>
      </c>
    </row>
    <row r="26">
      <c r="A26" s="1" t="n">
        <v>24</v>
      </c>
      <c r="B26" t="inlineStr">
        <is>
          <t>2.</t>
        </is>
      </c>
      <c r="C26" t="inlineStr">
        <is>
          <t>Investing Cash Flow</t>
        </is>
      </c>
      <c r="D26" t="inlineStr">
        <is>
          <t>-4,095,000</t>
        </is>
      </c>
      <c r="E26" t="inlineStr">
        <is>
          <t>-4,095,000</t>
        </is>
      </c>
      <c r="F26" t="inlineStr">
        <is>
          <t>-922,000</t>
        </is>
      </c>
      <c r="G26" t="inlineStr">
        <is>
          <t>-1,920,000</t>
        </is>
      </c>
      <c r="H26" t="inlineStr">
        <is>
          <t>-78,000</t>
        </is>
      </c>
    </row>
    <row r="27">
      <c r="A27" s="1" t="n">
        <v>25</v>
      </c>
      <c r="B27" t="inlineStr">
        <is>
          <t>2.1.</t>
        </is>
      </c>
      <c r="C27" t="inlineStr">
        <is>
          <t xml:space="preserve">  Cash Flow from Continuing Investing Activities</t>
        </is>
      </c>
      <c r="D27" t="inlineStr">
        <is>
          <t>-4,095,000</t>
        </is>
      </c>
      <c r="E27" t="inlineStr">
        <is>
          <t>-4,095,000</t>
        </is>
      </c>
      <c r="F27" t="inlineStr">
        <is>
          <t>-922,000</t>
        </is>
      </c>
      <c r="G27" t="inlineStr">
        <is>
          <t>-1,920,000</t>
        </is>
      </c>
      <c r="H27" t="inlineStr">
        <is>
          <t>-78,000</t>
        </is>
      </c>
    </row>
    <row r="28">
      <c r="A28" s="1" t="n">
        <v>26</v>
      </c>
      <c r="B28" t="inlineStr">
        <is>
          <t>2.1.1.</t>
        </is>
      </c>
      <c r="C28" t="inlineStr">
        <is>
          <t xml:space="preserve">  =&gt;Capital Expenditure Reported</t>
        </is>
      </c>
      <c r="D28" t="inlineStr">
        <is>
          <t>-2,462,000</t>
        </is>
      </c>
      <c r="E28" t="inlineStr">
        <is>
          <t>-2,462,000</t>
        </is>
      </c>
      <c r="F28" t="inlineStr">
        <is>
          <t>-649,000</t>
        </is>
      </c>
      <c r="G28" t="inlineStr">
        <is>
          <t>-847,000</t>
        </is>
      </c>
      <c r="H28" t="inlineStr">
        <is>
          <t>-1,131,000</t>
        </is>
      </c>
    </row>
    <row r="29">
      <c r="A29" s="1" t="n">
        <v>27</v>
      </c>
      <c r="B29" t="inlineStr">
        <is>
          <t>2.1.2.</t>
        </is>
      </c>
      <c r="C29" t="inlineStr">
        <is>
          <t xml:space="preserve">  =&gt;Net Investment Purchase And Sale</t>
        </is>
      </c>
      <c r="D29" t="inlineStr">
        <is>
          <t>-1,646,000</t>
        </is>
      </c>
      <c r="E29" t="inlineStr">
        <is>
          <t>-1,646,000</t>
        </is>
      </c>
      <c r="F29" t="inlineStr">
        <is>
          <t>-241,000</t>
        </is>
      </c>
      <c r="G29" t="inlineStr">
        <is>
          <t>-1,135,000</t>
        </is>
      </c>
      <c r="H29" t="inlineStr">
        <is>
          <t>1,067,000</t>
        </is>
      </c>
    </row>
    <row r="30">
      <c r="A30" s="1" t="n">
        <v>28</v>
      </c>
      <c r="B30" t="inlineStr">
        <is>
          <t>2.1.2.1.</t>
        </is>
      </c>
      <c r="C30" t="inlineStr">
        <is>
          <t xml:space="preserve">  =&gt;=&gt;Purchase of Investment</t>
        </is>
      </c>
      <c r="D30" t="inlineStr">
        <is>
          <t>-10,124,000</t>
        </is>
      </c>
      <c r="E30" t="inlineStr">
        <is>
          <t>-10,124,000</t>
        </is>
      </c>
      <c r="F30" t="inlineStr">
        <is>
          <t>-5,786,000</t>
        </is>
      </c>
      <c r="G30" t="inlineStr">
        <is>
          <t>-3,444,000</t>
        </is>
      </c>
      <c r="H30" t="inlineStr">
        <is>
          <t>-5,641,000</t>
        </is>
      </c>
    </row>
    <row r="31">
      <c r="A31" s="1" t="n">
        <v>29</v>
      </c>
      <c r="B31" t="inlineStr">
        <is>
          <t>2.1.2.2.</t>
        </is>
      </c>
      <c r="C31" t="inlineStr">
        <is>
          <t xml:space="preserve">  =&gt;  Sale of Investment</t>
        </is>
      </c>
      <c r="D31" t="inlineStr">
        <is>
          <t>8,478,000</t>
        </is>
      </c>
      <c r="E31" t="inlineStr">
        <is>
          <t>8,478,000</t>
        </is>
      </c>
      <c r="F31" t="inlineStr">
        <is>
          <t>5,545,000</t>
        </is>
      </c>
      <c r="G31" t="inlineStr">
        <is>
          <t>2,309,000</t>
        </is>
      </c>
      <c r="H31" t="inlineStr">
        <is>
          <t>6,708,000</t>
        </is>
      </c>
    </row>
    <row r="32">
      <c r="A32" s="1" t="n">
        <v>30</v>
      </c>
      <c r="B32" t="inlineStr">
        <is>
          <t>2.1.3.</t>
        </is>
      </c>
      <c r="C32" t="inlineStr">
        <is>
          <t xml:space="preserve">    Net Other Investing Changes</t>
        </is>
      </c>
      <c r="D32" t="inlineStr">
        <is>
          <t>13,000</t>
        </is>
      </c>
      <c r="E32" t="inlineStr">
        <is>
          <t>13,000</t>
        </is>
      </c>
      <c r="F32" t="inlineStr">
        <is>
          <t>-32,000</t>
        </is>
      </c>
      <c r="G32" t="inlineStr">
        <is>
          <t>62,000</t>
        </is>
      </c>
      <c r="H32" t="inlineStr">
        <is>
          <t>-14,000</t>
        </is>
      </c>
    </row>
    <row r="33">
      <c r="A33" s="1" t="n">
        <v>31</v>
      </c>
      <c r="B33" t="inlineStr">
        <is>
          <t>3.</t>
        </is>
      </c>
      <c r="C33" t="inlineStr">
        <is>
          <t>Financing Cash Flow</t>
        </is>
      </c>
      <c r="D33" t="inlineStr">
        <is>
          <t>-3,137,000</t>
        </is>
      </c>
      <c r="E33" t="inlineStr">
        <is>
          <t>-3,137,000</t>
        </is>
      </c>
      <c r="F33" t="inlineStr">
        <is>
          <t>-4,547,000</t>
        </is>
      </c>
      <c r="G33" t="inlineStr">
        <is>
          <t>-4,730,000</t>
        </is>
      </c>
      <c r="H33" t="inlineStr">
        <is>
          <t>-6,329,000</t>
        </is>
      </c>
    </row>
    <row r="34">
      <c r="A34" s="1" t="n">
        <v>32</v>
      </c>
      <c r="B34" t="inlineStr">
        <is>
          <t>3.1.</t>
        </is>
      </c>
      <c r="C34" t="inlineStr">
        <is>
          <t xml:space="preserve">  Cash Flow from Continuing Financing Activities</t>
        </is>
      </c>
      <c r="D34" t="inlineStr">
        <is>
          <t>-3,137,000</t>
        </is>
      </c>
      <c r="E34" t="inlineStr">
        <is>
          <t>-3,137,000</t>
        </is>
      </c>
      <c r="F34" t="inlineStr">
        <is>
          <t>-4,547,000</t>
        </is>
      </c>
      <c r="G34" t="inlineStr">
        <is>
          <t>-4,730,000</t>
        </is>
      </c>
      <c r="H34" t="inlineStr">
        <is>
          <t>-6,329,000</t>
        </is>
      </c>
    </row>
    <row r="35">
      <c r="A35" s="1" t="n">
        <v>33</v>
      </c>
      <c r="B35" t="inlineStr">
        <is>
          <t>3.1.1.</t>
        </is>
      </c>
      <c r="C35" t="inlineStr">
        <is>
          <t xml:space="preserve">  =&gt;Net Issuance Payments of Debt</t>
        </is>
      </c>
      <c r="D35" t="inlineStr">
        <is>
          <t>945,000</t>
        </is>
      </c>
      <c r="E35" t="inlineStr">
        <is>
          <t>945,000</t>
        </is>
      </c>
      <c r="F35" t="inlineStr">
        <is>
          <t>998,000</t>
        </is>
      </c>
      <c r="G35" t="inlineStr">
        <is>
          <t>741,000</t>
        </is>
      </c>
      <c r="H35" t="inlineStr">
        <is>
          <t>1,000,000</t>
        </is>
      </c>
    </row>
    <row r="36">
      <c r="A36" s="1" t="n">
        <v>34</v>
      </c>
      <c r="B36" t="inlineStr">
        <is>
          <t>3.1.1.1.</t>
        </is>
      </c>
      <c r="C36" t="inlineStr">
        <is>
          <t xml:space="preserve">  =&gt;=&gt;Net Long Term Debt Issuance</t>
        </is>
      </c>
      <c r="D36" t="inlineStr">
        <is>
          <t>945,000</t>
        </is>
      </c>
      <c r="E36" t="inlineStr">
        <is>
          <t>945,000</t>
        </is>
      </c>
      <c r="F36" t="inlineStr">
        <is>
          <t>1,498,000</t>
        </is>
      </c>
      <c r="G36" t="inlineStr">
        <is>
          <t>1,491,000</t>
        </is>
      </c>
      <c r="H36" t="inlineStr">
        <is>
          <t>1,500,000</t>
        </is>
      </c>
    </row>
    <row r="37">
      <c r="A37" s="1" t="n">
        <v>35</v>
      </c>
      <c r="B37" t="inlineStr">
        <is>
          <t>3.1.1.1.1.</t>
        </is>
      </c>
      <c r="C37" t="inlineStr">
        <is>
          <t xml:space="preserve">  =&gt;=&gt;=&gt;Long Term Debt Issuance</t>
        </is>
      </c>
      <c r="D37" t="inlineStr">
        <is>
          <t>1,495,000</t>
        </is>
      </c>
      <c r="E37" t="inlineStr">
        <is>
          <t>1,495,000</t>
        </is>
      </c>
      <c r="F37" t="inlineStr">
        <is>
          <t>1,498,000</t>
        </is>
      </c>
      <c r="G37" t="inlineStr">
        <is>
          <t>1,491,000</t>
        </is>
      </c>
      <c r="H37" t="inlineStr">
        <is>
          <t>1,500,000</t>
        </is>
      </c>
    </row>
    <row r="38">
      <c r="A38" s="1" t="n">
        <v>36</v>
      </c>
      <c r="B38" t="inlineStr">
        <is>
          <t>3.1.1.1.2.</t>
        </is>
      </c>
      <c r="C38" t="inlineStr">
        <is>
          <t xml:space="preserve">  =&gt;=&gt;  Long Term Debt Payments</t>
        </is>
      </c>
      <c r="D38" t="inlineStr">
        <is>
          <t>-550,000</t>
        </is>
      </c>
      <c r="E38" t="inlineStr">
        <is>
          <t>-550,000</t>
        </is>
      </c>
      <c r="F38" t="inlineStr">
        <is>
          <t>-500,000</t>
        </is>
      </c>
      <c r="G38" t="inlineStr">
        <is>
          <t>-750,000</t>
        </is>
      </c>
      <c r="H38" t="inlineStr">
        <is>
          <t>-500,000</t>
        </is>
      </c>
    </row>
    <row r="39">
      <c r="A39" s="1" t="n">
        <v>37</v>
      </c>
      <c r="B39" t="inlineStr">
        <is>
          <t>3.1.1.2.</t>
        </is>
      </c>
      <c r="C39" t="inlineStr">
        <is>
          <t xml:space="preserve">  =&gt;  Net Short Term Debt Issuance</t>
        </is>
      </c>
      <c r="D39" t="inlineStr">
        <is>
          <t>-</t>
        </is>
      </c>
      <c r="E39" t="inlineStr">
        <is>
          <t>-</t>
        </is>
      </c>
      <c r="F39" t="inlineStr">
        <is>
          <t>-500,000</t>
        </is>
      </c>
      <c r="G39" t="inlineStr">
        <is>
          <t>-750,000</t>
        </is>
      </c>
      <c r="H39" t="inlineStr">
        <is>
          <t>-500,000</t>
        </is>
      </c>
    </row>
    <row r="40">
      <c r="A40" s="1" t="n">
        <v>38</v>
      </c>
      <c r="B40" t="inlineStr">
        <is>
          <t>3.1.1.2.1.</t>
        </is>
      </c>
      <c r="C40" t="inlineStr">
        <is>
          <t xml:space="preserve">  =&gt;    Short Term Debt Payments</t>
        </is>
      </c>
      <c r="D40" t="inlineStr">
        <is>
          <t>-</t>
        </is>
      </c>
      <c r="E40" t="inlineStr">
        <is>
          <t>-</t>
        </is>
      </c>
      <c r="F40" t="inlineStr">
        <is>
          <t>-500,000</t>
        </is>
      </c>
      <c r="G40" t="inlineStr">
        <is>
          <t>-750,000</t>
        </is>
      </c>
      <c r="H40" t="inlineStr">
        <is>
          <t>-500,000</t>
        </is>
      </c>
    </row>
    <row r="41">
      <c r="A41" s="1" t="n">
        <v>39</v>
      </c>
      <c r="B41" t="inlineStr">
        <is>
          <t>3.1.2.</t>
        </is>
      </c>
      <c r="C41" t="inlineStr">
        <is>
          <t xml:space="preserve">  =&gt;Net Common Stock Issuance</t>
        </is>
      </c>
      <c r="D41" t="inlineStr">
        <is>
          <t>-150,000</t>
        </is>
      </c>
      <c r="E41" t="inlineStr">
        <is>
          <t>-150,000</t>
        </is>
      </c>
      <c r="F41" t="inlineStr">
        <is>
          <t>-2,083,000</t>
        </is>
      </c>
      <c r="G41" t="inlineStr">
        <is>
          <t>-2,421,000</t>
        </is>
      </c>
      <c r="H41" t="inlineStr">
        <is>
          <t>-4,727,000</t>
        </is>
      </c>
    </row>
    <row r="42">
      <c r="A42" s="1" t="n">
        <v>40</v>
      </c>
      <c r="B42" t="inlineStr">
        <is>
          <t>3.1.2.1.</t>
        </is>
      </c>
      <c r="C42" t="inlineStr">
        <is>
          <t xml:space="preserve">  =&gt;=&gt;Common Stock Issuance</t>
        </is>
      </c>
      <c r="D42" t="inlineStr">
        <is>
          <t>377,000</t>
        </is>
      </c>
      <c r="E42" t="inlineStr">
        <is>
          <t>377,000</t>
        </is>
      </c>
      <c r="F42" t="inlineStr">
        <is>
          <t>470,000</t>
        </is>
      </c>
      <c r="G42" t="inlineStr">
        <is>
          <t>539,000</t>
        </is>
      </c>
      <c r="H42" t="inlineStr">
        <is>
          <t>373,000</t>
        </is>
      </c>
    </row>
    <row r="43">
      <c r="A43" s="1" t="n">
        <v>41</v>
      </c>
      <c r="B43" t="inlineStr">
        <is>
          <t>3.1.2.2.</t>
        </is>
      </c>
      <c r="C43" t="inlineStr">
        <is>
          <t xml:space="preserve">  =&gt;  Common Stock Payments</t>
        </is>
      </c>
      <c r="D43" t="inlineStr">
        <is>
          <t>-527,000</t>
        </is>
      </c>
      <c r="E43" t="inlineStr">
        <is>
          <t>-527,000</t>
        </is>
      </c>
      <c r="F43" t="inlineStr">
        <is>
          <t>-2,553,000</t>
        </is>
      </c>
      <c r="G43" t="inlineStr">
        <is>
          <t>-2,960,000</t>
        </is>
      </c>
      <c r="H43" t="inlineStr">
        <is>
          <t>-5,100,000</t>
        </is>
      </c>
    </row>
    <row r="44">
      <c r="A44" s="1" t="n">
        <v>42</v>
      </c>
      <c r="B44" t="inlineStr">
        <is>
          <t>3.1.3.</t>
        </is>
      </c>
      <c r="C44" t="inlineStr">
        <is>
          <t xml:space="preserve">  =&gt;Cash Dividends Paid</t>
        </is>
      </c>
      <c r="D44" t="inlineStr">
        <is>
          <t>-3,886,000</t>
        </is>
      </c>
      <c r="E44" t="inlineStr">
        <is>
          <t>-3,886,000</t>
        </is>
      </c>
      <c r="F44" t="inlineStr">
        <is>
          <t>-3,426,000</t>
        </is>
      </c>
      <c r="G44" t="inlineStr">
        <is>
          <t>-3,008,000</t>
        </is>
      </c>
      <c r="H44" t="inlineStr">
        <is>
          <t>-2,555,000</t>
        </is>
      </c>
    </row>
    <row r="45">
      <c r="A45" s="1" t="n">
        <v>43</v>
      </c>
      <c r="B45" t="inlineStr">
        <is>
          <t>3.1.3.1.</t>
        </is>
      </c>
      <c r="C45" t="inlineStr">
        <is>
          <t xml:space="preserve">  =&gt;  Common Stock Dividend Paid</t>
        </is>
      </c>
      <c r="D45" t="inlineStr">
        <is>
          <t>-3,886,000</t>
        </is>
      </c>
      <c r="E45" t="inlineStr">
        <is>
          <t>-3,886,000</t>
        </is>
      </c>
      <c r="F45" t="inlineStr">
        <is>
          <t>-3,426,000</t>
        </is>
      </c>
      <c r="G45" t="inlineStr">
        <is>
          <t>-3,008,000</t>
        </is>
      </c>
      <c r="H45" t="inlineStr">
        <is>
          <t>-2,555,000</t>
        </is>
      </c>
    </row>
    <row r="46">
      <c r="A46" s="1" t="n">
        <v>44</v>
      </c>
      <c r="B46" t="inlineStr">
        <is>
          <t>3.1.4.</t>
        </is>
      </c>
      <c r="C46" t="inlineStr">
        <is>
          <t xml:space="preserve">    Net Other Financing Charges</t>
        </is>
      </c>
      <c r="D46" t="inlineStr">
        <is>
          <t>-46,000</t>
        </is>
      </c>
      <c r="E46" t="inlineStr">
        <is>
          <t>-46,000</t>
        </is>
      </c>
      <c r="F46" t="inlineStr">
        <is>
          <t>-36,000</t>
        </is>
      </c>
      <c r="G46" t="inlineStr">
        <is>
          <t>-42,000</t>
        </is>
      </c>
      <c r="H46" t="inlineStr">
        <is>
          <t>-47,000</t>
        </is>
      </c>
    </row>
    <row r="47">
      <c r="A47" s="1" t="n">
        <v>45</v>
      </c>
      <c r="B47" t="inlineStr">
        <is>
          <t>4.</t>
        </is>
      </c>
      <c r="C47" t="inlineStr">
        <is>
          <t>End Cash Position</t>
        </is>
      </c>
      <c r="D47" t="inlineStr">
        <is>
          <t>4,631,000</t>
        </is>
      </c>
      <c r="E47" t="inlineStr">
        <is>
          <t>4,631,000</t>
        </is>
      </c>
      <c r="F47" t="inlineStr">
        <is>
          <t>3,107,000</t>
        </is>
      </c>
      <c r="G47" t="inlineStr">
        <is>
          <t>2,437,000</t>
        </is>
      </c>
      <c r="H47" t="inlineStr">
        <is>
          <t>2,438,000</t>
        </is>
      </c>
    </row>
    <row r="48">
      <c r="A48" s="1" t="n">
        <v>46</v>
      </c>
      <c r="B48" t="inlineStr">
        <is>
          <t>4.1.</t>
        </is>
      </c>
      <c r="C48">
        <f>&gt;Changes in Cash</f>
        <v/>
      </c>
      <c r="D48" t="inlineStr">
        <is>
          <t>1,524,000</t>
        </is>
      </c>
      <c r="E48" t="inlineStr">
        <is>
          <t>1,524,000</t>
        </is>
      </c>
      <c r="F48" t="inlineStr">
        <is>
          <t>670,000</t>
        </is>
      </c>
      <c r="G48" t="inlineStr">
        <is>
          <t>-1,000</t>
        </is>
      </c>
      <c r="H48" t="inlineStr">
        <is>
          <t>782,000</t>
        </is>
      </c>
    </row>
    <row r="49">
      <c r="A49" s="1" t="n">
        <v>47</v>
      </c>
      <c r="B49" t="inlineStr">
        <is>
          <t>4.2.</t>
        </is>
      </c>
      <c r="C49" t="inlineStr">
        <is>
          <t xml:space="preserve">  Beginning Cash Position</t>
        </is>
      </c>
      <c r="D49" t="inlineStr">
        <is>
          <t>3,107,000</t>
        </is>
      </c>
      <c r="E49" t="inlineStr">
        <is>
          <t>3,107,000</t>
        </is>
      </c>
      <c r="F49" t="inlineStr">
        <is>
          <t>2,437,000</t>
        </is>
      </c>
      <c r="G49" t="inlineStr">
        <is>
          <t>2,438,000</t>
        </is>
      </c>
      <c r="H49" t="inlineStr">
        <is>
          <t>1,656,000</t>
        </is>
      </c>
    </row>
    <row r="50">
      <c r="A50" s="1" t="n">
        <v>48</v>
      </c>
      <c r="B50" t="inlineStr">
        <is>
          <t>5.</t>
        </is>
      </c>
      <c r="C50" t="inlineStr">
        <is>
          <t>Capital Expenditure</t>
        </is>
      </c>
      <c r="D50" t="inlineStr">
        <is>
          <t>-2,462,000</t>
        </is>
      </c>
      <c r="E50" t="inlineStr">
        <is>
          <t>-2,462,000</t>
        </is>
      </c>
      <c r="F50" t="inlineStr">
        <is>
          <t>-649,000</t>
        </is>
      </c>
      <c r="G50" t="inlineStr">
        <is>
          <t>-847,000</t>
        </is>
      </c>
      <c r="H50" t="inlineStr">
        <is>
          <t>-1,131,000</t>
        </is>
      </c>
    </row>
    <row r="51">
      <c r="A51" s="1" t="n">
        <v>49</v>
      </c>
      <c r="B51" t="inlineStr">
        <is>
          <t>6.</t>
        </is>
      </c>
      <c r="C51" t="inlineStr">
        <is>
          <t>Issuance of Capital Stock</t>
        </is>
      </c>
      <c r="D51" t="inlineStr">
        <is>
          <t>377,000</t>
        </is>
      </c>
      <c r="E51" t="inlineStr">
        <is>
          <t>377,000</t>
        </is>
      </c>
      <c r="F51" t="inlineStr">
        <is>
          <t>470,000</t>
        </is>
      </c>
      <c r="G51" t="inlineStr">
        <is>
          <t>539,000</t>
        </is>
      </c>
      <c r="H51" t="inlineStr">
        <is>
          <t>373,000</t>
        </is>
      </c>
    </row>
    <row r="52">
      <c r="A52" s="1" t="n">
        <v>50</v>
      </c>
      <c r="B52" t="inlineStr">
        <is>
          <t>7.</t>
        </is>
      </c>
      <c r="C52" t="inlineStr">
        <is>
          <t>Issuance of Debt</t>
        </is>
      </c>
      <c r="D52" t="inlineStr">
        <is>
          <t>1,495,000</t>
        </is>
      </c>
      <c r="E52" t="inlineStr">
        <is>
          <t>1,495,000</t>
        </is>
      </c>
      <c r="F52" t="inlineStr">
        <is>
          <t>1,498,000</t>
        </is>
      </c>
      <c r="G52" t="inlineStr">
        <is>
          <t>1,491,000</t>
        </is>
      </c>
      <c r="H52" t="inlineStr">
        <is>
          <t>1,500,000</t>
        </is>
      </c>
    </row>
    <row r="53">
      <c r="A53" s="1" t="n">
        <v>51</v>
      </c>
      <c r="B53" t="inlineStr">
        <is>
          <t>8.</t>
        </is>
      </c>
      <c r="C53" t="inlineStr">
        <is>
          <t>Repayment of Debt</t>
        </is>
      </c>
      <c r="D53" t="inlineStr">
        <is>
          <t>-550,000</t>
        </is>
      </c>
      <c r="E53" t="inlineStr">
        <is>
          <t>-550,000</t>
        </is>
      </c>
      <c r="F53" t="inlineStr">
        <is>
          <t>-500,000</t>
        </is>
      </c>
      <c r="G53" t="inlineStr">
        <is>
          <t>-750,000</t>
        </is>
      </c>
      <c r="H53" t="inlineStr">
        <is>
          <t>-500,000</t>
        </is>
      </c>
    </row>
    <row r="54">
      <c r="A54" s="1" t="n">
        <v>52</v>
      </c>
      <c r="B54" t="inlineStr">
        <is>
          <t>9.</t>
        </is>
      </c>
      <c r="C54" t="inlineStr">
        <is>
          <t>Repurchase of Capital Stock</t>
        </is>
      </c>
      <c r="D54" t="inlineStr">
        <is>
          <t>-527,000</t>
        </is>
      </c>
      <c r="E54" t="inlineStr">
        <is>
          <t>-527,000</t>
        </is>
      </c>
      <c r="F54" t="inlineStr">
        <is>
          <t>-2,553,000</t>
        </is>
      </c>
      <c r="G54" t="inlineStr">
        <is>
          <t>-2,960,000</t>
        </is>
      </c>
      <c r="H54" t="inlineStr">
        <is>
          <t>-5,100,000</t>
        </is>
      </c>
    </row>
    <row r="55">
      <c r="A55" s="1" t="n">
        <v>53</v>
      </c>
      <c r="B55" t="inlineStr">
        <is>
          <t>10.</t>
        </is>
      </c>
      <c r="C55" t="inlineStr">
        <is>
          <t>Free Cash Flow</t>
        </is>
      </c>
      <c r="D55" t="inlineStr">
        <is>
          <t>6,294,000</t>
        </is>
      </c>
      <c r="E55" t="inlineStr">
        <is>
          <t>6,294,000</t>
        </is>
      </c>
      <c r="F55" t="inlineStr">
        <is>
          <t>5,490,000</t>
        </is>
      </c>
      <c r="G55" t="inlineStr">
        <is>
          <t>5,802,000</t>
        </is>
      </c>
      <c r="H55" t="inlineStr">
        <is>
          <t>6,058,000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