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1,835,604</t>
        </is>
      </c>
      <c r="E2" t="inlineStr">
        <is>
          <t>1,898,094</t>
        </is>
      </c>
      <c r="F2" t="inlineStr">
        <is>
          <t>1,284,500</t>
        </is>
      </c>
      <c r="G2" t="inlineStr">
        <is>
          <t>1,161,733</t>
        </is>
      </c>
      <c r="H2" t="inlineStr">
        <is>
          <t>1,016,861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1,835,604</t>
        </is>
      </c>
      <c r="E3" t="inlineStr">
        <is>
          <t>1,898,094</t>
        </is>
      </c>
      <c r="F3" t="inlineStr">
        <is>
          <t>1,284,500</t>
        </is>
      </c>
      <c r="G3" t="inlineStr">
        <is>
          <t>1,161,733</t>
        </is>
      </c>
      <c r="H3" t="inlineStr">
        <is>
          <t>1,016,861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997,958</t>
        </is>
      </c>
      <c r="E4" t="inlineStr">
        <is>
          <t>985,818</t>
        </is>
      </c>
      <c r="F4" t="inlineStr">
        <is>
          <t>676,328</t>
        </is>
      </c>
      <c r="G4" t="inlineStr">
        <is>
          <t>624,129</t>
        </is>
      </c>
      <c r="H4" t="inlineStr">
        <is>
          <t>573,289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837,646</t>
        </is>
      </c>
      <c r="E5" t="inlineStr">
        <is>
          <t>912,276</t>
        </is>
      </c>
      <c r="F5" t="inlineStr">
        <is>
          <t>608,172</t>
        </is>
      </c>
      <c r="G5" t="inlineStr">
        <is>
          <t>537,604</t>
        </is>
      </c>
      <c r="H5" t="inlineStr">
        <is>
          <t>443,572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188,729</t>
        </is>
      </c>
      <c r="E6" t="inlineStr">
        <is>
          <t>169,684</t>
        </is>
      </c>
      <c r="F6" t="inlineStr">
        <is>
          <t>129,974</t>
        </is>
      </c>
      <c r="G6" t="inlineStr">
        <is>
          <t>125,307</t>
        </is>
      </c>
      <c r="H6" t="inlineStr">
        <is>
          <t>117,445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62,363</t>
        </is>
      </c>
      <c r="E7" t="inlineStr">
        <is>
          <t>53,513</t>
        </is>
      </c>
      <c r="F7" t="inlineStr">
        <is>
          <t>40,569</t>
        </is>
      </c>
      <c r="G7" t="inlineStr">
        <is>
          <t>43,237</t>
        </is>
      </c>
      <c r="H7" t="inlineStr">
        <is>
          <t>43,121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Research &amp; Development</t>
        </is>
      </c>
      <c r="D8" t="inlineStr">
        <is>
          <t>126,366</t>
        </is>
      </c>
      <c r="E8" t="inlineStr">
        <is>
          <t>116,171</t>
        </is>
      </c>
      <c r="F8" t="inlineStr">
        <is>
          <t>89,405</t>
        </is>
      </c>
      <c r="G8" t="inlineStr">
        <is>
          <t>82,070</t>
        </is>
      </c>
      <c r="H8" t="inlineStr">
        <is>
          <t>74,324</t>
        </is>
      </c>
    </row>
    <row r="9">
      <c r="A9" s="1" t="n">
        <v>7</v>
      </c>
      <c r="B9" t="inlineStr">
        <is>
          <t>5.</t>
        </is>
      </c>
      <c r="C9" t="inlineStr">
        <is>
          <t>Operating Income</t>
        </is>
      </c>
      <c r="D9" t="inlineStr">
        <is>
          <t>648,917</t>
        </is>
      </c>
      <c r="E9" t="inlineStr">
        <is>
          <t>742,592</t>
        </is>
      </c>
      <c r="F9" t="inlineStr">
        <is>
          <t>478,198</t>
        </is>
      </c>
      <c r="G9" t="inlineStr">
        <is>
          <t>412,297</t>
        </is>
      </c>
      <c r="H9" t="inlineStr">
        <is>
          <t>326,127</t>
        </is>
      </c>
    </row>
    <row r="10">
      <c r="A10" s="1" t="n">
        <v>8</v>
      </c>
      <c r="B10" t="inlineStr">
        <is>
          <t>6.</t>
        </is>
      </c>
      <c r="C10" t="inlineStr">
        <is>
          <t>Net Non Operating Interest Income Expense</t>
        </is>
      </c>
      <c r="D10" t="inlineStr">
        <is>
          <t>-13,940</t>
        </is>
      </c>
      <c r="E10" t="inlineStr">
        <is>
          <t>-14,938</t>
        </is>
      </c>
      <c r="F10" t="inlineStr">
        <is>
          <t>-28,002</t>
        </is>
      </c>
      <c r="G10" t="inlineStr">
        <is>
          <t>-12,808</t>
        </is>
      </c>
      <c r="H10" t="inlineStr">
        <is>
          <t>-11,985</t>
        </is>
      </c>
    </row>
    <row r="11">
      <c r="A11" s="1" t="n">
        <v>9</v>
      </c>
      <c r="B11" t="inlineStr">
        <is>
          <t>6.1.</t>
        </is>
      </c>
      <c r="C11">
        <f>&gt;Interest Expense Non Operating</f>
        <v/>
      </c>
      <c r="D11" t="inlineStr">
        <is>
          <t>13,940</t>
        </is>
      </c>
      <c r="E11" t="inlineStr">
        <is>
          <t>14,938</t>
        </is>
      </c>
      <c r="F11" t="inlineStr">
        <is>
          <t>28,002</t>
        </is>
      </c>
      <c r="G11" t="inlineStr">
        <is>
          <t>-</t>
        </is>
      </c>
      <c r="H11" t="inlineStr">
        <is>
          <t>-</t>
        </is>
      </c>
    </row>
    <row r="12">
      <c r="A12" s="1" t="n">
        <v>10</v>
      </c>
      <c r="B12" t="inlineStr">
        <is>
          <t>6.2.</t>
        </is>
      </c>
      <c r="C12" t="inlineStr">
        <is>
          <t xml:space="preserve">  Total Other Finance Cost</t>
        </is>
      </c>
      <c r="D12" t="inlineStr">
        <is>
          <t>23,807</t>
        </is>
      </c>
      <c r="E12" t="inlineStr">
        <is>
          <t>-</t>
        </is>
      </c>
      <c r="F12" t="inlineStr">
        <is>
          <t>-</t>
        </is>
      </c>
      <c r="G12" t="inlineStr">
        <is>
          <t>12,808</t>
        </is>
      </c>
      <c r="H12" t="inlineStr">
        <is>
          <t>11,985</t>
        </is>
      </c>
    </row>
    <row r="13">
      <c r="A13" s="1" t="n">
        <v>11</v>
      </c>
      <c r="B13" t="inlineStr">
        <is>
          <t>7.</t>
        </is>
      </c>
      <c r="C13" t="inlineStr">
        <is>
          <t>Other Income Expense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-18,000</t>
        </is>
      </c>
      <c r="H13" t="inlineStr">
        <is>
          <t>-</t>
        </is>
      </c>
    </row>
    <row r="14">
      <c r="A14" s="1" t="n">
        <v>12</v>
      </c>
      <c r="B14" t="inlineStr">
        <is>
          <t>7.1.</t>
        </is>
      </c>
      <c r="C14" t="inlineStr">
        <is>
          <t xml:space="preserve">  Special Income Charges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-18,000</t>
        </is>
      </c>
      <c r="H14" t="inlineStr">
        <is>
          <t>0</t>
        </is>
      </c>
    </row>
    <row r="15">
      <c r="A15" s="1" t="n">
        <v>13</v>
      </c>
      <c r="B15" t="inlineStr">
        <is>
          <t>7.1.1.</t>
        </is>
      </c>
      <c r="C15" t="inlineStr">
        <is>
          <t xml:space="preserve">    Other Special Charges</t>
        </is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18,000</t>
        </is>
      </c>
      <c r="H15" t="inlineStr">
        <is>
          <t>-</t>
        </is>
      </c>
    </row>
    <row r="16">
      <c r="A16" s="1" t="n">
        <v>14</v>
      </c>
      <c r="B16" t="inlineStr">
        <is>
          <t>8.</t>
        </is>
      </c>
      <c r="C16" t="inlineStr">
        <is>
          <t>Pretax Income</t>
        </is>
      </c>
      <c r="D16" t="inlineStr">
        <is>
          <t>634,977</t>
        </is>
      </c>
      <c r="E16" t="inlineStr">
        <is>
          <t>727,654</t>
        </is>
      </c>
      <c r="F16" t="inlineStr">
        <is>
          <t>450,196</t>
        </is>
      </c>
      <c r="G16" t="inlineStr">
        <is>
          <t>381,489</t>
        </is>
      </c>
      <c r="H16" t="inlineStr">
        <is>
          <t>314,142</t>
        </is>
      </c>
    </row>
    <row r="17">
      <c r="A17" s="1" t="n">
        <v>15</v>
      </c>
      <c r="B17" t="inlineStr">
        <is>
          <t>9.</t>
        </is>
      </c>
      <c r="C17" t="inlineStr">
        <is>
          <t>Tax Provision</t>
        </is>
      </c>
      <c r="D17" t="inlineStr">
        <is>
          <t>98,771</t>
        </is>
      </c>
      <c r="E17" t="inlineStr">
        <is>
          <t>111,070</t>
        </is>
      </c>
      <c r="F17" t="inlineStr">
        <is>
          <t>69,899</t>
        </is>
      </c>
      <c r="G17" t="inlineStr">
        <is>
          <t>58,795</t>
        </is>
      </c>
      <c r="H17" t="inlineStr">
        <is>
          <t>117,852</t>
        </is>
      </c>
    </row>
    <row r="18">
      <c r="A18" s="1" t="n">
        <v>16</v>
      </c>
      <c r="B18" t="inlineStr">
        <is>
          <t>10.</t>
        </is>
      </c>
      <c r="C18" t="inlineStr">
        <is>
          <t>Net Income Common Stockholders</t>
        </is>
      </c>
      <c r="D18" t="inlineStr">
        <is>
          <t>536,206</t>
        </is>
      </c>
      <c r="E18" t="inlineStr">
        <is>
          <t>616,584</t>
        </is>
      </c>
      <c r="F18" t="inlineStr">
        <is>
          <t>380,297</t>
        </is>
      </c>
      <c r="G18" t="inlineStr">
        <is>
          <t>322,694</t>
        </is>
      </c>
      <c r="H18" t="inlineStr">
        <is>
          <t>196,290</t>
        </is>
      </c>
    </row>
    <row r="19">
      <c r="A19" s="1" t="n">
        <v>17</v>
      </c>
      <c r="B19" t="inlineStr">
        <is>
          <t>10.1.</t>
        </is>
      </c>
      <c r="C19" t="inlineStr">
        <is>
          <t xml:space="preserve">  Net Income</t>
        </is>
      </c>
      <c r="D19" t="inlineStr">
        <is>
          <t>536,206</t>
        </is>
      </c>
      <c r="E19" t="inlineStr">
        <is>
          <t>616,584</t>
        </is>
      </c>
      <c r="F19" t="inlineStr">
        <is>
          <t>380,297</t>
        </is>
      </c>
      <c r="G19" t="inlineStr">
        <is>
          <t>322,694</t>
        </is>
      </c>
      <c r="H19" t="inlineStr">
        <is>
          <t>196,290</t>
        </is>
      </c>
    </row>
    <row r="20">
      <c r="A20" s="1" t="n">
        <v>18</v>
      </c>
      <c r="B20" t="inlineStr">
        <is>
          <t>10.1.1.</t>
        </is>
      </c>
      <c r="C20" t="inlineStr">
        <is>
          <t xml:space="preserve">    Net Income Including Non-Controlling Interests</t>
        </is>
      </c>
      <c r="D20" t="inlineStr">
        <is>
          <t>536,206</t>
        </is>
      </c>
      <c r="E20" t="inlineStr">
        <is>
          <t>616,584</t>
        </is>
      </c>
      <c r="F20" t="inlineStr">
        <is>
          <t>380,297</t>
        </is>
      </c>
      <c r="G20" t="inlineStr">
        <is>
          <t>322,694</t>
        </is>
      </c>
      <c r="H20" t="inlineStr">
        <is>
          <t>196,290</t>
        </is>
      </c>
    </row>
    <row r="21">
      <c r="A21" s="1" t="n">
        <v>19</v>
      </c>
      <c r="B21" t="inlineStr">
        <is>
          <t>10.1.1.1.</t>
        </is>
      </c>
      <c r="C21" t="inlineStr">
        <is>
          <t xml:space="preserve">      Net Income Continuous Operations</t>
        </is>
      </c>
      <c r="D21" t="inlineStr">
        <is>
          <t>536,206</t>
        </is>
      </c>
      <c r="E21" t="inlineStr">
        <is>
          <t>616,584</t>
        </is>
      </c>
      <c r="F21" t="inlineStr">
        <is>
          <t>380,297</t>
        </is>
      </c>
      <c r="G21" t="inlineStr">
        <is>
          <t>322,694</t>
        </is>
      </c>
      <c r="H21" t="inlineStr">
        <is>
          <t>196,290</t>
        </is>
      </c>
    </row>
    <row r="22">
      <c r="A22" s="1" t="n">
        <v>20</v>
      </c>
      <c r="B22" t="inlineStr">
        <is>
          <t>11.</t>
        </is>
      </c>
      <c r="C22" t="inlineStr">
        <is>
          <t>Diluted NI Available to Com Stockholders</t>
        </is>
      </c>
      <c r="D22" t="inlineStr">
        <is>
          <t>536,206</t>
        </is>
      </c>
      <c r="E22" t="inlineStr">
        <is>
          <t>616,584</t>
        </is>
      </c>
      <c r="F22" t="inlineStr">
        <is>
          <t>380,297</t>
        </is>
      </c>
      <c r="G22" t="inlineStr">
        <is>
          <t>322,694</t>
        </is>
      </c>
      <c r="H22" t="inlineStr">
        <is>
          <t>196,290</t>
        </is>
      </c>
    </row>
    <row r="23">
      <c r="A23" s="1" t="n">
        <v>21</v>
      </c>
      <c r="B23" t="inlineStr">
        <is>
          <t>12.</t>
        </is>
      </c>
      <c r="C23" t="inlineStr">
        <is>
          <t>Basic EPS</t>
        </is>
      </c>
      <c r="D23" t="inlineStr">
        <is>
          <t>-</t>
        </is>
      </c>
      <c r="E23" t="inlineStr">
        <is>
          <t>9.79</t>
        </is>
      </c>
      <c r="F23" t="inlineStr">
        <is>
          <t>5.81</t>
        </is>
      </c>
      <c r="G23" t="inlineStr">
        <is>
          <t>4.52</t>
        </is>
      </c>
      <c r="H23" t="inlineStr">
        <is>
          <t>2.54</t>
        </is>
      </c>
    </row>
    <row r="24">
      <c r="A24" s="1" t="n">
        <v>22</v>
      </c>
      <c r="B24" t="inlineStr">
        <is>
          <t>13.</t>
        </is>
      </c>
      <c r="C24" t="inlineStr">
        <is>
          <t>Diluted EPS</t>
        </is>
      </c>
      <c r="D24" t="inlineStr">
        <is>
          <t>-</t>
        </is>
      </c>
      <c r="E24" t="inlineStr">
        <is>
          <t>9.78</t>
        </is>
      </c>
      <c r="F24" t="inlineStr">
        <is>
          <t>5.80</t>
        </is>
      </c>
      <c r="G24" t="inlineStr">
        <is>
          <t>4.51</t>
        </is>
      </c>
      <c r="H24" t="inlineStr">
        <is>
          <t>2.51</t>
        </is>
      </c>
    </row>
    <row r="25">
      <c r="A25" s="1" t="n">
        <v>23</v>
      </c>
      <c r="B25" t="inlineStr">
        <is>
          <t>14.</t>
        </is>
      </c>
      <c r="C25" t="inlineStr">
        <is>
          <t>Basic Average Shares</t>
        </is>
      </c>
      <c r="D25" t="inlineStr">
        <is>
          <t>-</t>
        </is>
      </c>
      <c r="E25" t="inlineStr">
        <is>
          <t>62,991</t>
        </is>
      </c>
      <c r="F25" t="inlineStr">
        <is>
          <t>65,427</t>
        </is>
      </c>
      <c r="G25" t="inlineStr">
        <is>
          <t>71,435</t>
        </is>
      </c>
      <c r="H25" t="inlineStr">
        <is>
          <t>77,179</t>
        </is>
      </c>
    </row>
    <row r="26">
      <c r="A26" s="1" t="n">
        <v>24</v>
      </c>
      <c r="B26" t="inlineStr">
        <is>
          <t>15.</t>
        </is>
      </c>
      <c r="C26" t="inlineStr">
        <is>
          <t>Diluted Average Shares</t>
        </is>
      </c>
      <c r="D26" t="inlineStr">
        <is>
          <t>-</t>
        </is>
      </c>
      <c r="E26" t="inlineStr">
        <is>
          <t>63,052</t>
        </is>
      </c>
      <c r="F26" t="inlineStr">
        <is>
          <t>65,514</t>
        </is>
      </c>
      <c r="G26" t="inlineStr">
        <is>
          <t>71,602</t>
        </is>
      </c>
      <c r="H26" t="inlineStr">
        <is>
          <t>78,331</t>
        </is>
      </c>
    </row>
    <row r="27">
      <c r="A27" s="1" t="n">
        <v>25</v>
      </c>
      <c r="B27" t="inlineStr">
        <is>
          <t>16.</t>
        </is>
      </c>
      <c r="C27" t="inlineStr">
        <is>
          <t>Total Operating Income as Reported</t>
        </is>
      </c>
      <c r="D27" t="inlineStr">
        <is>
          <t>648,917</t>
        </is>
      </c>
      <c r="E27" t="inlineStr">
        <is>
          <t>742,592</t>
        </is>
      </c>
      <c r="F27" t="inlineStr">
        <is>
          <t>478,198</t>
        </is>
      </c>
      <c r="G27" t="inlineStr">
        <is>
          <t>394,297</t>
        </is>
      </c>
      <c r="H27" t="inlineStr">
        <is>
          <t>326,127</t>
        </is>
      </c>
    </row>
    <row r="28">
      <c r="A28" s="1" t="n">
        <v>26</v>
      </c>
      <c r="B28" t="inlineStr">
        <is>
          <t>17.</t>
        </is>
      </c>
      <c r="C28" t="inlineStr">
        <is>
          <t>Total Expenses</t>
        </is>
      </c>
      <c r="D28" t="inlineStr">
        <is>
          <t>1,186,687</t>
        </is>
      </c>
      <c r="E28" t="inlineStr">
        <is>
          <t>1,155,502</t>
        </is>
      </c>
      <c r="F28" t="inlineStr">
        <is>
          <t>806,302</t>
        </is>
      </c>
      <c r="G28" t="inlineStr">
        <is>
          <t>749,436</t>
        </is>
      </c>
      <c r="H28" t="inlineStr">
        <is>
          <t>690,734</t>
        </is>
      </c>
    </row>
    <row r="29">
      <c r="A29" s="1" t="n">
        <v>27</v>
      </c>
      <c r="B29" t="inlineStr">
        <is>
          <t>18.</t>
        </is>
      </c>
      <c r="C29" t="inlineStr">
        <is>
          <t>Net Income from Continuing &amp; Discontinued Operation</t>
        </is>
      </c>
      <c r="D29" t="inlineStr">
        <is>
          <t>536,206</t>
        </is>
      </c>
      <c r="E29" t="inlineStr">
        <is>
          <t>616,584</t>
        </is>
      </c>
      <c r="F29" t="inlineStr">
        <is>
          <t>380,297</t>
        </is>
      </c>
      <c r="G29" t="inlineStr">
        <is>
          <t>322,694</t>
        </is>
      </c>
      <c r="H29" t="inlineStr">
        <is>
          <t>196,290</t>
        </is>
      </c>
    </row>
    <row r="30">
      <c r="A30" s="1" t="n">
        <v>28</v>
      </c>
      <c r="B30" t="inlineStr">
        <is>
          <t>19.</t>
        </is>
      </c>
      <c r="C30" t="inlineStr">
        <is>
          <t>Normalized Income</t>
        </is>
      </c>
      <c r="D30" t="inlineStr">
        <is>
          <t>536,206</t>
        </is>
      </c>
      <c r="E30" t="inlineStr">
        <is>
          <t>616,584</t>
        </is>
      </c>
      <c r="F30" t="inlineStr">
        <is>
          <t>380,297</t>
        </is>
      </c>
      <c r="G30" t="inlineStr">
        <is>
          <t>337,922</t>
        </is>
      </c>
      <c r="H30" t="inlineStr">
        <is>
          <t>196,290</t>
        </is>
      </c>
    </row>
    <row r="31">
      <c r="A31" s="1" t="n">
        <v>29</v>
      </c>
      <c r="B31" t="inlineStr">
        <is>
          <t>20.</t>
        </is>
      </c>
      <c r="C31" t="inlineStr">
        <is>
          <t>Interest Expense</t>
        </is>
      </c>
      <c r="D31" t="inlineStr">
        <is>
          <t>13,940</t>
        </is>
      </c>
      <c r="E31" t="inlineStr">
        <is>
          <t>14,938</t>
        </is>
      </c>
      <c r="F31" t="inlineStr">
        <is>
          <t>28,002</t>
        </is>
      </c>
      <c r="G31" t="inlineStr">
        <is>
          <t>-</t>
        </is>
      </c>
      <c r="H31" t="inlineStr">
        <is>
          <t>-</t>
        </is>
      </c>
    </row>
    <row r="32">
      <c r="A32" s="1" t="n">
        <v>30</v>
      </c>
      <c r="B32" t="inlineStr">
        <is>
          <t>21.</t>
        </is>
      </c>
      <c r="C32" t="inlineStr">
        <is>
          <t>Net Interest Income</t>
        </is>
      </c>
      <c r="D32" t="inlineStr">
        <is>
          <t>-13,940</t>
        </is>
      </c>
      <c r="E32" t="inlineStr">
        <is>
          <t>-14,938</t>
        </is>
      </c>
      <c r="F32" t="inlineStr">
        <is>
          <t>-28,002</t>
        </is>
      </c>
      <c r="G32" t="inlineStr">
        <is>
          <t>-12,808</t>
        </is>
      </c>
      <c r="H32" t="inlineStr">
        <is>
          <t>-11,985</t>
        </is>
      </c>
    </row>
    <row r="33">
      <c r="A33" s="1" t="n">
        <v>31</v>
      </c>
      <c r="B33" t="inlineStr">
        <is>
          <t>22.</t>
        </is>
      </c>
      <c r="C33" t="inlineStr">
        <is>
          <t>EBIT</t>
        </is>
      </c>
      <c r="D33" t="inlineStr">
        <is>
          <t>648,917</t>
        </is>
      </c>
      <c r="E33" t="inlineStr">
        <is>
          <t>742,592</t>
        </is>
      </c>
      <c r="F33" t="inlineStr">
        <is>
          <t>478,198</t>
        </is>
      </c>
      <c r="G33" t="inlineStr">
        <is>
          <t>412,297</t>
        </is>
      </c>
      <c r="H33" t="inlineStr">
        <is>
          <t>326,127</t>
        </is>
      </c>
    </row>
    <row r="34">
      <c r="A34" s="1" t="n">
        <v>32</v>
      </c>
      <c r="B34" t="inlineStr">
        <is>
          <t>23.</t>
        </is>
      </c>
      <c r="C34" t="inlineStr">
        <is>
          <t>EBITDA</t>
        </is>
      </c>
      <c r="D34" t="inlineStr">
        <is>
          <t>662,297</t>
        </is>
      </c>
      <c r="E34" t="inlineStr">
        <is>
          <t>-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</row>
    <row r="35">
      <c r="A35" s="1" t="n">
        <v>33</v>
      </c>
      <c r="B35" t="inlineStr">
        <is>
          <t>24.</t>
        </is>
      </c>
      <c r="C35" t="inlineStr">
        <is>
          <t>Reconciled Cost of Revenue</t>
        </is>
      </c>
      <c r="D35" t="inlineStr">
        <is>
          <t>997,958</t>
        </is>
      </c>
      <c r="E35" t="inlineStr">
        <is>
          <t>985,818</t>
        </is>
      </c>
      <c r="F35" t="inlineStr">
        <is>
          <t>676,328</t>
        </is>
      </c>
      <c r="G35" t="inlineStr">
        <is>
          <t>624,129</t>
        </is>
      </c>
      <c r="H35" t="inlineStr">
        <is>
          <t>573,289</t>
        </is>
      </c>
    </row>
    <row r="36">
      <c r="A36" s="1" t="n">
        <v>34</v>
      </c>
      <c r="B36" t="inlineStr">
        <is>
          <t>25.</t>
        </is>
      </c>
      <c r="C36" t="inlineStr">
        <is>
          <t>Reconciled Depreciation</t>
        </is>
      </c>
      <c r="D36" t="inlineStr">
        <is>
          <t>13,380</t>
        </is>
      </c>
      <c r="E36" t="inlineStr">
        <is>
          <t>12,100</t>
        </is>
      </c>
      <c r="F36" t="inlineStr">
        <is>
          <t>7,695</t>
        </is>
      </c>
      <c r="G36" t="inlineStr">
        <is>
          <t>7,556</t>
        </is>
      </c>
      <c r="H36" t="inlineStr">
        <is>
          <t>7,310</t>
        </is>
      </c>
    </row>
    <row r="37">
      <c r="A37" s="1" t="n">
        <v>35</v>
      </c>
      <c r="B37" t="inlineStr">
        <is>
          <t>26.</t>
        </is>
      </c>
      <c r="C37" t="inlineStr">
        <is>
          <t>Net Income from Continuing Operation Net Minority Interest</t>
        </is>
      </c>
      <c r="D37" t="inlineStr">
        <is>
          <t>536,206</t>
        </is>
      </c>
      <c r="E37" t="inlineStr">
        <is>
          <t>616,584</t>
        </is>
      </c>
      <c r="F37" t="inlineStr">
        <is>
          <t>380,297</t>
        </is>
      </c>
      <c r="G37" t="inlineStr">
        <is>
          <t>322,694</t>
        </is>
      </c>
      <c r="H37" t="inlineStr">
        <is>
          <t>196,290</t>
        </is>
      </c>
    </row>
    <row r="38">
      <c r="A38" s="1" t="n">
        <v>36</v>
      </c>
      <c r="B38" t="inlineStr">
        <is>
          <t>27.</t>
        </is>
      </c>
      <c r="C38" t="inlineStr">
        <is>
          <t>Total Unusual Items Excluding Goodwill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-18,000</t>
        </is>
      </c>
      <c r="H38" t="inlineStr">
        <is>
          <t>0</t>
        </is>
      </c>
    </row>
    <row r="39">
      <c r="A39" s="1" t="n">
        <v>37</v>
      </c>
      <c r="B39" t="inlineStr">
        <is>
          <t>28.</t>
        </is>
      </c>
      <c r="C39" t="inlineStr">
        <is>
          <t>Total Unusual Items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-18,000</t>
        </is>
      </c>
      <c r="H39" t="inlineStr">
        <is>
          <t>0</t>
        </is>
      </c>
    </row>
    <row r="40">
      <c r="A40" s="1" t="n">
        <v>38</v>
      </c>
      <c r="B40" t="inlineStr">
        <is>
          <t>29.</t>
        </is>
      </c>
      <c r="C40" t="inlineStr">
        <is>
          <t>Normalized EBITDA</t>
        </is>
      </c>
      <c r="D40" t="inlineStr">
        <is>
          <t>662,297</t>
        </is>
      </c>
      <c r="E40" t="inlineStr">
        <is>
          <t>754,692</t>
        </is>
      </c>
      <c r="F40" t="inlineStr">
        <is>
          <t>485,893</t>
        </is>
      </c>
      <c r="G40" t="inlineStr">
        <is>
          <t>437,853</t>
        </is>
      </c>
      <c r="H40" t="inlineStr">
        <is>
          <t>333,437</t>
        </is>
      </c>
    </row>
    <row r="41">
      <c r="A41" s="1" t="n">
        <v>39</v>
      </c>
      <c r="B41" t="inlineStr">
        <is>
          <t>30.</t>
        </is>
      </c>
      <c r="C41" t="inlineStr">
        <is>
          <t>Tax Rate for Calcs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</row>
    <row r="42">
      <c r="A42" s="1" t="n">
        <v>40</v>
      </c>
      <c r="B42" t="inlineStr">
        <is>
          <t>31.</t>
        </is>
      </c>
      <c r="C42" t="inlineStr">
        <is>
          <t>Tax Effect of Unusual Items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-2,772</t>
        </is>
      </c>
      <c r="H42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6/29/2021</t>
        </is>
      </c>
      <c r="E1" s="1" t="inlineStr">
        <is>
          <t>6/29/2020</t>
        </is>
      </c>
      <c r="F1" s="1" t="inlineStr">
        <is>
          <t>6/29/2019</t>
        </is>
      </c>
      <c r="G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890,985</t>
        </is>
      </c>
      <c r="E2" t="inlineStr">
        <is>
          <t>737,451</t>
        </is>
      </c>
      <c r="F2" t="inlineStr">
        <is>
          <t>875,865</t>
        </is>
      </c>
      <c r="G2" t="inlineStr">
        <is>
          <t>1,022,577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694,156</t>
        </is>
      </c>
      <c r="E3" t="inlineStr">
        <is>
          <t>586,647</t>
        </is>
      </c>
      <c r="F3" t="inlineStr">
        <is>
          <t>753,811</t>
        </is>
      </c>
      <c r="G3" t="inlineStr">
        <is>
          <t>1,001,352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250,738</t>
        </is>
      </c>
      <c r="E4" t="inlineStr">
        <is>
          <t>143,542</t>
        </is>
      </c>
      <c r="F4" t="inlineStr">
        <is>
          <t>308,013</t>
        </is>
      </c>
      <c r="G4" t="inlineStr">
        <is>
          <t>666,681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249,418</t>
        </is>
      </c>
      <c r="E5" t="inlineStr">
        <is>
          <t>142,617</t>
        </is>
      </c>
      <c r="F5" t="inlineStr">
        <is>
          <t>238,147</t>
        </is>
      </c>
      <c r="G5" t="inlineStr">
        <is>
          <t>666,681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1,320</t>
        </is>
      </c>
      <c r="E6" t="inlineStr">
        <is>
          <t>925</t>
        </is>
      </c>
      <c r="F6" t="inlineStr">
        <is>
          <t>69,866</t>
        </is>
      </c>
      <c r="G6" t="inlineStr">
        <is>
          <t>-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172,289</t>
        </is>
      </c>
      <c r="E7" t="inlineStr">
        <is>
          <t>142,160</t>
        </is>
      </c>
      <c r="F7" t="inlineStr">
        <is>
          <t>156,043</t>
        </is>
      </c>
      <c r="G7" t="inlineStr">
        <is>
          <t>174,521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172,289</t>
        </is>
      </c>
      <c r="E8" t="inlineStr">
        <is>
          <t>142,160</t>
        </is>
      </c>
      <c r="F8" t="inlineStr">
        <is>
          <t>156,043</t>
        </is>
      </c>
      <c r="G8" t="inlineStr">
        <is>
          <t>174,521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172,336</t>
        </is>
      </c>
      <c r="E9" t="inlineStr">
        <is>
          <t>142,363</t>
        </is>
      </c>
      <c r="F9" t="inlineStr">
        <is>
          <t>156,246</t>
        </is>
      </c>
      <c r="G9" t="inlineStr">
        <is>
          <t>174,974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-47</t>
        </is>
      </c>
      <c r="E10" t="inlineStr">
        <is>
          <t>-203</t>
        </is>
      </c>
      <c r="F10" t="inlineStr">
        <is>
          <t>-203</t>
        </is>
      </c>
      <c r="G10" t="inlineStr">
        <is>
          <t>-453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233,767</t>
        </is>
      </c>
      <c r="E11" t="inlineStr">
        <is>
          <t>285,943</t>
        </is>
      </c>
      <c r="F11" t="inlineStr">
        <is>
          <t>264,281</t>
        </is>
      </c>
      <c r="G11" t="inlineStr">
        <is>
          <t>102,220</t>
        </is>
      </c>
    </row>
    <row r="12">
      <c r="A12" s="1" t="n">
        <v>10</v>
      </c>
      <c r="B12" t="inlineStr">
        <is>
          <t>1.1.3.1.</t>
        </is>
      </c>
      <c r="C12">
        <f>&gt;=&gt;=&gt;Raw Materials</f>
        <v/>
      </c>
      <c r="D12" t="inlineStr">
        <is>
          <t>5,253</t>
        </is>
      </c>
      <c r="E12" t="inlineStr">
        <is>
          <t>3,562</t>
        </is>
      </c>
      <c r="F12" t="inlineStr">
        <is>
          <t>3,386</t>
        </is>
      </c>
      <c r="G12" t="inlineStr">
        <is>
          <t>5,473</t>
        </is>
      </c>
    </row>
    <row r="13">
      <c r="A13" s="1" t="n">
        <v>11</v>
      </c>
      <c r="B13" t="inlineStr">
        <is>
          <t>1.1.3.2.</t>
        </is>
      </c>
      <c r="C13">
        <f>&gt;=&gt;  Finished Goods</f>
        <v/>
      </c>
      <c r="D13" t="inlineStr">
        <is>
          <t>228,514</t>
        </is>
      </c>
      <c r="E13" t="inlineStr">
        <is>
          <t>282,381</t>
        </is>
      </c>
      <c r="F13" t="inlineStr">
        <is>
          <t>260,895</t>
        </is>
      </c>
      <c r="G13" t="inlineStr">
        <is>
          <t>96,747</t>
        </is>
      </c>
    </row>
    <row r="14">
      <c r="A14" s="1" t="n">
        <v>12</v>
      </c>
      <c r="B14" t="inlineStr">
        <is>
          <t>1.1.4.</t>
        </is>
      </c>
      <c r="C14">
        <f>&gt;  Prepaid Assets</f>
        <v/>
      </c>
      <c r="D14" t="inlineStr">
        <is>
          <t>37,362</t>
        </is>
      </c>
      <c r="E14" t="inlineStr">
        <is>
          <t>15,002</t>
        </is>
      </c>
      <c r="F14" t="inlineStr">
        <is>
          <t>25,474</t>
        </is>
      </c>
      <c r="G14" t="inlineStr">
        <is>
          <t>57,930</t>
        </is>
      </c>
    </row>
    <row r="15">
      <c r="A15" s="1" t="n">
        <v>13</v>
      </c>
      <c r="B15" t="inlineStr">
        <is>
          <t>1.2.</t>
        </is>
      </c>
      <c r="C15" t="inlineStr">
        <is>
          <t xml:space="preserve">  Total non-current assets</t>
        </is>
      </c>
      <c r="D15" t="inlineStr">
        <is>
          <t>196,829</t>
        </is>
      </c>
      <c r="E15" t="inlineStr">
        <is>
          <t>150,804</t>
        </is>
      </c>
      <c r="F15" t="inlineStr">
        <is>
          <t>122,054</t>
        </is>
      </c>
      <c r="G15" t="inlineStr">
        <is>
          <t>21,225</t>
        </is>
      </c>
    </row>
    <row r="16">
      <c r="A16" s="1" t="n">
        <v>14</v>
      </c>
      <c r="B16" t="inlineStr">
        <is>
          <t>1.2.1.</t>
        </is>
      </c>
      <c r="C16" t="inlineStr">
        <is>
          <t xml:space="preserve">  =&gt;Net PPE</t>
        </is>
      </c>
      <c r="D16" t="inlineStr">
        <is>
          <t>119,072</t>
        </is>
      </c>
      <c r="E16" t="inlineStr">
        <is>
          <t>102,966</t>
        </is>
      </c>
      <c r="F16" t="inlineStr">
        <is>
          <t>13,618</t>
        </is>
      </c>
      <c r="G16" t="inlineStr">
        <is>
          <t>14,328</t>
        </is>
      </c>
    </row>
    <row r="17">
      <c r="A17" s="1" t="n">
        <v>15</v>
      </c>
      <c r="B17" t="inlineStr">
        <is>
          <t>1.2.1.1.</t>
        </is>
      </c>
      <c r="C17" t="inlineStr">
        <is>
          <t xml:space="preserve">  =&gt;=&gt;Gross PPE</t>
        </is>
      </c>
      <c r="D17" t="inlineStr">
        <is>
          <t>170,995</t>
        </is>
      </c>
      <c r="E17" t="inlineStr">
        <is>
          <t>145,213</t>
        </is>
      </c>
      <c r="F17" t="inlineStr">
        <is>
          <t>48,811</t>
        </is>
      </c>
      <c r="G17" t="inlineStr">
        <is>
          <t>42,464</t>
        </is>
      </c>
    </row>
    <row r="18">
      <c r="A18" s="1" t="n">
        <v>16</v>
      </c>
      <c r="B18" t="inlineStr">
        <is>
          <t>1.2.1.1.1.</t>
        </is>
      </c>
      <c r="C18" t="inlineStr">
        <is>
          <t xml:space="preserve">  =&gt;=&gt;=&gt;Properties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  <c r="G18" t="inlineStr">
        <is>
          <t>0</t>
        </is>
      </c>
    </row>
    <row r="19">
      <c r="A19" s="1" t="n">
        <v>17</v>
      </c>
      <c r="B19" t="inlineStr">
        <is>
          <t>1.2.1.1.2.</t>
        </is>
      </c>
      <c r="C19" t="inlineStr">
        <is>
          <t xml:space="preserve">  =&gt;=&gt;=&gt;Machinery Furniture Equipment</t>
        </is>
      </c>
      <c r="D19" t="inlineStr">
        <is>
          <t>85,144</t>
        </is>
      </c>
      <c r="E19" t="inlineStr">
        <is>
          <t>81,748</t>
        </is>
      </c>
      <c r="F19" t="inlineStr">
        <is>
          <t>16,217</t>
        </is>
      </c>
      <c r="G19" t="inlineStr">
        <is>
          <t>14,187</t>
        </is>
      </c>
    </row>
    <row r="20">
      <c r="A20" s="1" t="n">
        <v>18</v>
      </c>
      <c r="B20" t="inlineStr">
        <is>
          <t>1.2.1.1.3.</t>
        </is>
      </c>
      <c r="C20" t="inlineStr">
        <is>
          <t xml:space="preserve">  =&gt;=&gt;=&gt;Other Properties</t>
        </is>
      </c>
      <c r="D20" t="inlineStr">
        <is>
          <t>70,780</t>
        </is>
      </c>
      <c r="E20" t="inlineStr">
        <is>
          <t>50,521</t>
        </is>
      </c>
      <c r="F20" t="inlineStr">
        <is>
          <t>20,882</t>
        </is>
      </c>
      <c r="G20" t="inlineStr">
        <is>
          <t>18,171</t>
        </is>
      </c>
    </row>
    <row r="21">
      <c r="A21" s="1" t="n">
        <v>19</v>
      </c>
      <c r="B21" t="inlineStr">
        <is>
          <t>1.2.1.1.4.</t>
        </is>
      </c>
      <c r="C21" t="inlineStr">
        <is>
          <t xml:space="preserve">  =&gt;=&gt;  Leases</t>
        </is>
      </c>
      <c r="D21" t="inlineStr">
        <is>
          <t>15,071</t>
        </is>
      </c>
      <c r="E21" t="inlineStr">
        <is>
          <t>12,944</t>
        </is>
      </c>
      <c r="F21" t="inlineStr">
        <is>
          <t>11,712</t>
        </is>
      </c>
      <c r="G21" t="inlineStr">
        <is>
          <t>10,106</t>
        </is>
      </c>
    </row>
    <row r="22">
      <c r="A22" s="1" t="n">
        <v>20</v>
      </c>
      <c r="B22" t="inlineStr">
        <is>
          <t>1.2.1.2.</t>
        </is>
      </c>
      <c r="C22" t="inlineStr">
        <is>
          <t xml:space="preserve">  =&gt;  Accumulated Depreciation</t>
        </is>
      </c>
      <c r="D22" t="inlineStr">
        <is>
          <t>-51,923</t>
        </is>
      </c>
      <c r="E22" t="inlineStr">
        <is>
          <t>-42,247</t>
        </is>
      </c>
      <c r="F22" t="inlineStr">
        <is>
          <t>-35,193</t>
        </is>
      </c>
      <c r="G22" t="inlineStr">
        <is>
          <t>-28,136</t>
        </is>
      </c>
    </row>
    <row r="23">
      <c r="A23" s="1" t="n">
        <v>21</v>
      </c>
      <c r="B23" t="inlineStr">
        <is>
          <t>1.2.2.</t>
        </is>
      </c>
      <c r="C23" t="inlineStr">
        <is>
          <t xml:space="preserve">  =&gt;Goodwill And Other Intangible Assets</t>
        </is>
      </c>
      <c r="D23" t="inlineStr">
        <is>
          <t>8,684</t>
        </is>
      </c>
      <c r="E23" t="inlineStr">
        <is>
          <t>3,063</t>
        </is>
      </c>
      <c r="F23" t="inlineStr">
        <is>
          <t>3,257</t>
        </is>
      </c>
      <c r="G23" t="inlineStr">
        <is>
          <t>460</t>
        </is>
      </c>
    </row>
    <row r="24">
      <c r="A24" s="1" t="n">
        <v>22</v>
      </c>
      <c r="B24" t="inlineStr">
        <is>
          <t>1.2.2.1.</t>
        </is>
      </c>
      <c r="C24" t="inlineStr">
        <is>
          <t xml:space="preserve">  =&gt;  Other Intangible Assets</t>
        </is>
      </c>
      <c r="D24" t="inlineStr">
        <is>
          <t>8,684</t>
        </is>
      </c>
      <c r="E24" t="inlineStr">
        <is>
          <t>3,063</t>
        </is>
      </c>
      <c r="F24" t="inlineStr">
        <is>
          <t>3,257</t>
        </is>
      </c>
      <c r="G24" t="inlineStr">
        <is>
          <t>460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=&gt;Investments And Advances</t>
        </is>
      </c>
      <c r="D25" t="inlineStr">
        <is>
          <t>1,035</t>
        </is>
      </c>
      <c r="E25" t="inlineStr">
        <is>
          <t>513</t>
        </is>
      </c>
      <c r="F25" t="inlineStr">
        <is>
          <t>36,585</t>
        </is>
      </c>
      <c r="G25" t="inlineStr">
        <is>
          <t>-</t>
        </is>
      </c>
    </row>
    <row r="26">
      <c r="A26" s="1" t="n">
        <v>24</v>
      </c>
      <c r="B26" t="inlineStr">
        <is>
          <t>1.2.3.1.</t>
        </is>
      </c>
      <c r="C26" t="inlineStr">
        <is>
          <t xml:space="preserve">  =&gt;=&gt;Investment in Financial Assets</t>
        </is>
      </c>
      <c r="D26" t="inlineStr">
        <is>
          <t>-</t>
        </is>
      </c>
      <c r="E26" t="inlineStr">
        <is>
          <t>513</t>
        </is>
      </c>
      <c r="F26" t="inlineStr">
        <is>
          <t>31,585</t>
        </is>
      </c>
      <c r="G26" t="inlineStr">
        <is>
          <t>-</t>
        </is>
      </c>
    </row>
    <row r="27">
      <c r="A27" s="1" t="n">
        <v>25</v>
      </c>
      <c r="B27" t="inlineStr">
        <is>
          <t>1.2.3.1.1.</t>
        </is>
      </c>
      <c r="C27" t="inlineStr">
        <is>
          <t xml:space="preserve">  =&gt;=&gt;  Available for Sale Securities</t>
        </is>
      </c>
      <c r="D27" t="inlineStr">
        <is>
          <t>-</t>
        </is>
      </c>
      <c r="E27" t="inlineStr">
        <is>
          <t>513</t>
        </is>
      </c>
      <c r="F27" t="inlineStr">
        <is>
          <t>31,585</t>
        </is>
      </c>
      <c r="G27" t="inlineStr">
        <is>
          <t>-</t>
        </is>
      </c>
    </row>
    <row r="28">
      <c r="A28" s="1" t="n">
        <v>26</v>
      </c>
      <c r="B28" t="inlineStr">
        <is>
          <t>1.2.3.2.</t>
        </is>
      </c>
      <c r="C28" t="inlineStr">
        <is>
          <t xml:space="preserve">  =&gt;  Other Investments</t>
        </is>
      </c>
      <c r="D28" t="inlineStr">
        <is>
          <t>-</t>
        </is>
      </c>
      <c r="E28" t="inlineStr">
        <is>
          <t>-</t>
        </is>
      </c>
      <c r="F28" t="inlineStr">
        <is>
          <t>5,000</t>
        </is>
      </c>
      <c r="G28" t="inlineStr">
        <is>
          <t>-</t>
        </is>
      </c>
    </row>
    <row r="29">
      <c r="A29" s="1" t="n">
        <v>27</v>
      </c>
      <c r="B29" t="inlineStr">
        <is>
          <t>1.2.4.</t>
        </is>
      </c>
      <c r="C29" t="inlineStr">
        <is>
          <t xml:space="preserve">  =&gt;Non Current Deferred Assets</t>
        </is>
      </c>
      <c r="D29" t="inlineStr">
        <is>
          <t>4,776</t>
        </is>
      </c>
      <c r="E29" t="inlineStr">
        <is>
          <t>4,102</t>
        </is>
      </c>
      <c r="F29" t="inlineStr">
        <is>
          <t>2,910</t>
        </is>
      </c>
      <c r="G29" t="inlineStr">
        <is>
          <t>3,106</t>
        </is>
      </c>
    </row>
    <row r="30">
      <c r="A30" s="1" t="n">
        <v>28</v>
      </c>
      <c r="B30" t="inlineStr">
        <is>
          <t>1.2.4.1.</t>
        </is>
      </c>
      <c r="C30" t="inlineStr">
        <is>
          <t xml:space="preserve">  =&gt;  Non Current Deferred Taxes Assets</t>
        </is>
      </c>
      <c r="D30" t="inlineStr">
        <is>
          <t>4,776</t>
        </is>
      </c>
      <c r="E30" t="inlineStr">
        <is>
          <t>4,102</t>
        </is>
      </c>
      <c r="F30" t="inlineStr">
        <is>
          <t>2,910</t>
        </is>
      </c>
      <c r="G30" t="inlineStr">
        <is>
          <t>3,106</t>
        </is>
      </c>
    </row>
    <row r="31">
      <c r="A31" s="1" t="n">
        <v>29</v>
      </c>
      <c r="B31" t="inlineStr">
        <is>
          <t>1.2.5.</t>
        </is>
      </c>
      <c r="C31" t="inlineStr">
        <is>
          <t xml:space="preserve">  =&gt;Non Current Prepaid Assets</t>
        </is>
      </c>
      <c r="D31" t="inlineStr">
        <is>
          <t>57,423</t>
        </is>
      </c>
      <c r="E31" t="inlineStr">
        <is>
          <t>35,495</t>
        </is>
      </c>
      <c r="F31" t="inlineStr">
        <is>
          <t>61,960</t>
        </is>
      </c>
      <c r="G31" t="inlineStr">
        <is>
          <t>-</t>
        </is>
      </c>
    </row>
    <row r="32">
      <c r="A32" s="1" t="n">
        <v>30</v>
      </c>
      <c r="B32" t="inlineStr">
        <is>
          <t>1.2.6.</t>
        </is>
      </c>
      <c r="C32" t="inlineStr">
        <is>
          <t xml:space="preserve">    Other Non Current Assets</t>
        </is>
      </c>
      <c r="D32" t="inlineStr">
        <is>
          <t>5,839</t>
        </is>
      </c>
      <c r="E32" t="inlineStr">
        <is>
          <t>4,665</t>
        </is>
      </c>
      <c r="F32" t="inlineStr">
        <is>
          <t>3,724</t>
        </is>
      </c>
      <c r="G32" t="inlineStr">
        <is>
          <t>3,331</t>
        </is>
      </c>
    </row>
    <row r="33">
      <c r="A33" s="1" t="n">
        <v>31</v>
      </c>
      <c r="B33" t="inlineStr">
        <is>
          <t>2.</t>
        </is>
      </c>
      <c r="C33" t="inlineStr">
        <is>
          <t>Total Liabilities Net Minority Interest</t>
        </is>
      </c>
      <c r="D33" t="inlineStr">
        <is>
          <t>888,286</t>
        </is>
      </c>
      <c r="E33" t="inlineStr">
        <is>
          <t>1,032,909</t>
        </is>
      </c>
      <c r="F33" t="inlineStr">
        <is>
          <t>776,588</t>
        </is>
      </c>
      <c r="G33" t="inlineStr">
        <is>
          <t>706,829</t>
        </is>
      </c>
    </row>
    <row r="34">
      <c r="A34" s="1" t="n">
        <v>32</v>
      </c>
      <c r="B34" t="inlineStr">
        <is>
          <t>2.1.</t>
        </is>
      </c>
      <c r="C34">
        <f>&gt;Current Liabilities</f>
        <v/>
      </c>
      <c r="D34" t="inlineStr">
        <is>
          <t>276,412</t>
        </is>
      </c>
      <c r="E34" t="inlineStr">
        <is>
          <t>264,297</t>
        </is>
      </c>
      <c r="F34" t="inlineStr">
        <is>
          <t>179,186</t>
        </is>
      </c>
      <c r="G34" t="inlineStr">
        <is>
          <t>112,916</t>
        </is>
      </c>
    </row>
    <row r="35">
      <c r="A35" s="1" t="n">
        <v>33</v>
      </c>
      <c r="B35" t="inlineStr">
        <is>
          <t>2.1.1.</t>
        </is>
      </c>
      <c r="C35">
        <f>&gt;=&gt;Payables And Accrued Expenses</f>
        <v/>
      </c>
      <c r="D35" t="inlineStr">
        <is>
          <t>211,573</t>
        </is>
      </c>
      <c r="E35" t="inlineStr">
        <is>
          <t>209,290</t>
        </is>
      </c>
      <c r="F35" t="inlineStr">
        <is>
          <t>125,542</t>
        </is>
      </c>
      <c r="G35" t="inlineStr">
        <is>
          <t>74,902</t>
        </is>
      </c>
    </row>
    <row r="36">
      <c r="A36" s="1" t="n">
        <v>34</v>
      </c>
      <c r="B36" t="inlineStr">
        <is>
          <t>2.1.1.1.</t>
        </is>
      </c>
      <c r="C36">
        <f>&gt;=&gt;=&gt;Payables</f>
        <v/>
      </c>
      <c r="D36" t="inlineStr">
        <is>
          <t>185,059</t>
        </is>
      </c>
      <c r="E36" t="inlineStr">
        <is>
          <t>192,604</t>
        </is>
      </c>
      <c r="F36" t="inlineStr">
        <is>
          <t>106,821</t>
        </is>
      </c>
      <c r="G36" t="inlineStr">
        <is>
          <t>52,821</t>
        </is>
      </c>
    </row>
    <row r="37">
      <c r="A37" s="1" t="n">
        <v>35</v>
      </c>
      <c r="B37" t="inlineStr">
        <is>
          <t>2.1.1.1.1.</t>
        </is>
      </c>
      <c r="C37">
        <f>&gt;=&gt;=&gt;=&gt;Accounts Payable</f>
        <v/>
      </c>
      <c r="D37" t="inlineStr">
        <is>
          <t>112,071</t>
        </is>
      </c>
      <c r="E37" t="inlineStr">
        <is>
          <t>155,547</t>
        </is>
      </c>
      <c r="F37" t="inlineStr">
        <is>
          <t>38,722</t>
        </is>
      </c>
      <c r="G37" t="inlineStr">
        <is>
          <t>14,098</t>
        </is>
      </c>
    </row>
    <row r="38">
      <c r="A38" s="1" t="n">
        <v>36</v>
      </c>
      <c r="B38" t="inlineStr">
        <is>
          <t>2.1.1.1.2.</t>
        </is>
      </c>
      <c r="C38">
        <f>&gt;=&gt;=&gt;=&gt;Total Tax Payable</f>
        <v/>
      </c>
      <c r="D38" t="inlineStr">
        <is>
          <t>14,496</t>
        </is>
      </c>
      <c r="E38" t="inlineStr">
        <is>
          <t>30,961</t>
        </is>
      </c>
      <c r="F38" t="inlineStr">
        <is>
          <t>25,556</t>
        </is>
      </c>
      <c r="G38" t="inlineStr">
        <is>
          <t>5,780</t>
        </is>
      </c>
    </row>
    <row r="39">
      <c r="A39" s="1" t="n">
        <v>37</v>
      </c>
      <c r="B39" t="inlineStr">
        <is>
          <t>2.1.1.1.2.1.</t>
        </is>
      </c>
      <c r="C39">
        <f>&gt;=&gt;=&gt;=&gt;  Income Tax Payable</f>
        <v/>
      </c>
      <c r="D39" t="inlineStr">
        <is>
          <t>14,496</t>
        </is>
      </c>
      <c r="E39" t="inlineStr">
        <is>
          <t>30,961</t>
        </is>
      </c>
      <c r="F39" t="inlineStr">
        <is>
          <t>25,556</t>
        </is>
      </c>
      <c r="G39" t="inlineStr">
        <is>
          <t>5,780</t>
        </is>
      </c>
    </row>
    <row r="40">
      <c r="A40" s="1" t="n">
        <v>38</v>
      </c>
      <c r="B40" t="inlineStr">
        <is>
          <t>2.1.1.1.3.</t>
        </is>
      </c>
      <c r="C40">
        <f>&gt;=&gt;=&gt;  Other Payable</f>
        <v/>
      </c>
      <c r="D40" t="inlineStr">
        <is>
          <t>58,492</t>
        </is>
      </c>
      <c r="E40" t="inlineStr">
        <is>
          <t>6,096</t>
        </is>
      </c>
      <c r="F40" t="inlineStr">
        <is>
          <t>42,543</t>
        </is>
      </c>
      <c r="G40" t="inlineStr">
        <is>
          <t>32,943</t>
        </is>
      </c>
    </row>
    <row r="41">
      <c r="A41" s="1" t="n">
        <v>39</v>
      </c>
      <c r="B41" t="inlineStr">
        <is>
          <t>2.1.1.2.</t>
        </is>
      </c>
      <c r="C41">
        <f>&gt;=&gt;  Current Accrued Expenses</f>
        <v/>
      </c>
      <c r="D41" t="inlineStr">
        <is>
          <t>26,514</t>
        </is>
      </c>
      <c r="E41" t="inlineStr">
        <is>
          <t>16,686</t>
        </is>
      </c>
      <c r="F41" t="inlineStr">
        <is>
          <t>18,721</t>
        </is>
      </c>
      <c r="G41" t="inlineStr">
        <is>
          <t>22,081</t>
        </is>
      </c>
    </row>
    <row r="42">
      <c r="A42" s="1" t="n">
        <v>40</v>
      </c>
      <c r="B42" t="inlineStr">
        <is>
          <t>2.1.2.</t>
        </is>
      </c>
      <c r="C42">
        <f>&gt;=&gt;Current Provisions</f>
        <v/>
      </c>
      <c r="D42" t="inlineStr">
        <is>
          <t>2,242</t>
        </is>
      </c>
      <c r="E42" t="inlineStr">
        <is>
          <t>1,275</t>
        </is>
      </c>
      <c r="F42" t="inlineStr">
        <is>
          <t>783</t>
        </is>
      </c>
      <c r="G42" t="inlineStr">
        <is>
          <t>1,219</t>
        </is>
      </c>
    </row>
    <row r="43">
      <c r="A43" s="1" t="n">
        <v>41</v>
      </c>
      <c r="B43" t="inlineStr">
        <is>
          <t>2.1.3.</t>
        </is>
      </c>
      <c r="C43">
        <f>&gt;=&gt;Pension &amp; Other Post Retirement Benefit Plans Current</f>
        <v/>
      </c>
      <c r="D43" t="inlineStr">
        <is>
          <t>5,273</t>
        </is>
      </c>
      <c r="E43" t="inlineStr">
        <is>
          <t>4,084</t>
        </is>
      </c>
      <c r="F43" t="inlineStr">
        <is>
          <t>3,866</t>
        </is>
      </c>
      <c r="G43" t="inlineStr">
        <is>
          <t>3,091</t>
        </is>
      </c>
    </row>
    <row r="44">
      <c r="A44" s="1" t="n">
        <v>42</v>
      </c>
      <c r="B44" t="inlineStr">
        <is>
          <t>2.1.4.</t>
        </is>
      </c>
      <c r="C44">
        <f>&gt;=&gt;Current Debt And Capital Lease Obligation</f>
        <v/>
      </c>
      <c r="D44" t="inlineStr">
        <is>
          <t>33,014</t>
        </is>
      </c>
      <c r="E44" t="inlineStr">
        <is>
          <t>31,123</t>
        </is>
      </c>
      <c r="F44" t="inlineStr">
        <is>
          <t>30,675</t>
        </is>
      </c>
      <c r="G44" t="inlineStr">
        <is>
          <t>24,425</t>
        </is>
      </c>
    </row>
    <row r="45">
      <c r="A45" s="1" t="n">
        <v>43</v>
      </c>
      <c r="B45" t="inlineStr">
        <is>
          <t>2.1.4.1.</t>
        </is>
      </c>
      <c r="C45">
        <f>&gt;=&gt;=&gt;Current Debt</f>
        <v/>
      </c>
      <c r="D45" t="inlineStr">
        <is>
          <t>23,865</t>
        </is>
      </c>
      <c r="E45" t="inlineStr">
        <is>
          <t>24,067</t>
        </is>
      </c>
      <c r="F45" t="inlineStr">
        <is>
          <t>30,675</t>
        </is>
      </c>
      <c r="G45" t="inlineStr">
        <is>
          <t>24,425</t>
        </is>
      </c>
    </row>
    <row r="46">
      <c r="A46" s="1" t="n">
        <v>44</v>
      </c>
      <c r="B46" t="inlineStr">
        <is>
          <t>2.1.4.1.1.</t>
        </is>
      </c>
      <c r="C46">
        <f>&gt;=&gt;=&gt;  Other Current Borrowings</f>
        <v/>
      </c>
      <c r="D46" t="inlineStr">
        <is>
          <t>23,865</t>
        </is>
      </c>
      <c r="E46" t="inlineStr">
        <is>
          <t>24,067</t>
        </is>
      </c>
      <c r="F46" t="inlineStr">
        <is>
          <t>30,675</t>
        </is>
      </c>
      <c r="G46" t="inlineStr">
        <is>
          <t>-</t>
        </is>
      </c>
    </row>
    <row r="47">
      <c r="A47" s="1" t="n">
        <v>45</v>
      </c>
      <c r="B47" t="inlineStr">
        <is>
          <t>2.1.4.2.</t>
        </is>
      </c>
      <c r="C47">
        <f>&gt;=&gt;  Current Capital Lease Obligation</f>
        <v/>
      </c>
      <c r="D47" t="inlineStr">
        <is>
          <t>9,149</t>
        </is>
      </c>
      <c r="E47" t="inlineStr">
        <is>
          <t>7,056</t>
        </is>
      </c>
      <c r="F47" t="inlineStr">
        <is>
          <t>-</t>
        </is>
      </c>
      <c r="G47" t="inlineStr">
        <is>
          <t>-</t>
        </is>
      </c>
    </row>
    <row r="48">
      <c r="A48" s="1" t="n">
        <v>46</v>
      </c>
      <c r="B48" t="inlineStr">
        <is>
          <t>2.1.5.</t>
        </is>
      </c>
      <c r="C48">
        <f>&gt;=&gt;Current Deferred Liabilities</f>
        <v/>
      </c>
      <c r="D48" t="inlineStr">
        <is>
          <t>24,310</t>
        </is>
      </c>
      <c r="E48" t="inlineStr">
        <is>
          <t>18,525</t>
        </is>
      </c>
      <c r="F48" t="inlineStr">
        <is>
          <t>18,320</t>
        </is>
      </c>
      <c r="G48" t="inlineStr">
        <is>
          <t>9,279</t>
        </is>
      </c>
    </row>
    <row r="49">
      <c r="A49" s="1" t="n">
        <v>47</v>
      </c>
      <c r="B49" t="inlineStr">
        <is>
          <t>2.1.5.1.</t>
        </is>
      </c>
      <c r="C49">
        <f>&gt;=&gt;  Current Deferred Revenue</f>
        <v/>
      </c>
      <c r="D49" t="inlineStr">
        <is>
          <t>24,310</t>
        </is>
      </c>
      <c r="E49" t="inlineStr">
        <is>
          <t>18,525</t>
        </is>
      </c>
      <c r="F49" t="inlineStr">
        <is>
          <t>18,320</t>
        </is>
      </c>
      <c r="G49" t="inlineStr">
        <is>
          <t>9,279</t>
        </is>
      </c>
    </row>
    <row r="50">
      <c r="A50" s="1" t="n">
        <v>48</v>
      </c>
      <c r="B50" t="inlineStr">
        <is>
          <t>2.1.6.</t>
        </is>
      </c>
      <c r="C50">
        <f>&gt;  Other Current Liabilities</f>
        <v/>
      </c>
      <c r="D50" t="inlineStr">
        <is>
          <t>-</t>
        </is>
      </c>
      <c r="E50" t="inlineStr">
        <is>
          <t>-</t>
        </is>
      </c>
      <c r="F50" t="inlineStr">
        <is>
          <t>84,233</t>
        </is>
      </c>
      <c r="G50" t="inlineStr">
        <is>
          <t>68,613</t>
        </is>
      </c>
    </row>
    <row r="51">
      <c r="A51" s="1" t="n">
        <v>49</v>
      </c>
      <c r="B51" t="inlineStr">
        <is>
          <t>2.2.</t>
        </is>
      </c>
      <c r="C51" t="inlineStr">
        <is>
          <t xml:space="preserve">  Total Non Current Liabilities Net Minority Interest</t>
        </is>
      </c>
      <c r="D51" t="inlineStr">
        <is>
          <t>611,874</t>
        </is>
      </c>
      <c r="E51" t="inlineStr">
        <is>
          <t>768,612</t>
        </is>
      </c>
      <c r="F51" t="inlineStr">
        <is>
          <t>597,402</t>
        </is>
      </c>
      <c r="G51" t="inlineStr">
        <is>
          <t>593,913</t>
        </is>
      </c>
    </row>
    <row r="52">
      <c r="A52" s="1" t="n">
        <v>50</v>
      </c>
      <c r="B52" t="inlineStr">
        <is>
          <t>2.2.1.</t>
        </is>
      </c>
      <c r="C52" t="inlineStr">
        <is>
          <t xml:space="preserve">  =&gt;Long Term Debt And Capital Lease Obligation</t>
        </is>
      </c>
      <c r="D52" t="inlineStr">
        <is>
          <t>499,288</t>
        </is>
      </c>
      <c r="E52" t="inlineStr">
        <is>
          <t>646,970</t>
        </is>
      </c>
      <c r="F52" t="inlineStr">
        <is>
          <t>464,700</t>
        </is>
      </c>
      <c r="G52" t="inlineStr">
        <is>
          <t>460,352</t>
        </is>
      </c>
    </row>
    <row r="53">
      <c r="A53" s="1" t="n">
        <v>51</v>
      </c>
      <c r="B53" t="inlineStr">
        <is>
          <t>2.2.1.1.</t>
        </is>
      </c>
      <c r="C53" t="inlineStr">
        <is>
          <t xml:space="preserve">  =&gt;=&gt;Long Term Debt</t>
        </is>
      </c>
      <c r="D53" t="inlineStr">
        <is>
          <t>467,030</t>
        </is>
      </c>
      <c r="E53" t="inlineStr">
        <is>
          <t>628,437</t>
        </is>
      </c>
      <c r="F53" t="inlineStr">
        <is>
          <t>464,700</t>
        </is>
      </c>
      <c r="G53" t="inlineStr">
        <is>
          <t>460,352</t>
        </is>
      </c>
    </row>
    <row r="54">
      <c r="A54" s="1" t="n">
        <v>52</v>
      </c>
      <c r="B54" t="inlineStr">
        <is>
          <t>2.2.1.2.</t>
        </is>
      </c>
      <c r="C54" t="inlineStr">
        <is>
          <t xml:space="preserve">  =&gt;  Long Term Capital Lease Obligation</t>
        </is>
      </c>
      <c r="D54" t="inlineStr">
        <is>
          <t>32,258</t>
        </is>
      </c>
      <c r="E54" t="inlineStr">
        <is>
          <t>18,533</t>
        </is>
      </c>
      <c r="F54" t="inlineStr">
        <is>
          <t>-</t>
        </is>
      </c>
      <c r="G54" t="inlineStr">
        <is>
          <t>-</t>
        </is>
      </c>
    </row>
    <row r="55">
      <c r="A55" s="1" t="n">
        <v>53</v>
      </c>
      <c r="B55" t="inlineStr">
        <is>
          <t>2.2.2.</t>
        </is>
      </c>
      <c r="C55" t="inlineStr">
        <is>
          <t xml:space="preserve">  =&gt;Non Current Deferred Liabilities</t>
        </is>
      </c>
      <c r="D55" t="inlineStr">
        <is>
          <t>8,564</t>
        </is>
      </c>
      <c r="E55" t="inlineStr">
        <is>
          <t>6,254</t>
        </is>
      </c>
      <c r="F55" t="inlineStr">
        <is>
          <t>6,525</t>
        </is>
      </c>
      <c r="G55" t="inlineStr">
        <is>
          <t>4,275</t>
        </is>
      </c>
    </row>
    <row r="56">
      <c r="A56" s="1" t="n">
        <v>54</v>
      </c>
      <c r="B56" t="inlineStr">
        <is>
          <t>2.2.2.1.</t>
        </is>
      </c>
      <c r="C56" t="inlineStr">
        <is>
          <t xml:space="preserve">  =&gt;  Non Current Deferred Revenue</t>
        </is>
      </c>
      <c r="D56" t="inlineStr">
        <is>
          <t>8,564</t>
        </is>
      </c>
      <c r="E56" t="inlineStr">
        <is>
          <t>6,254</t>
        </is>
      </c>
      <c r="F56" t="inlineStr">
        <is>
          <t>6,525</t>
        </is>
      </c>
      <c r="G56" t="inlineStr">
        <is>
          <t>4,275</t>
        </is>
      </c>
    </row>
    <row r="57">
      <c r="A57" s="1" t="n">
        <v>55</v>
      </c>
      <c r="B57" t="inlineStr">
        <is>
          <t>2.2.3.</t>
        </is>
      </c>
      <c r="C57" t="inlineStr">
        <is>
          <t xml:space="preserve">  =&gt;Tradeand Other Payables Non Current</t>
        </is>
      </c>
      <c r="D57" t="inlineStr">
        <is>
          <t>104,022</t>
        </is>
      </c>
      <c r="E57" t="inlineStr">
        <is>
          <t>115,330</t>
        </is>
      </c>
      <c r="F57" t="inlineStr">
        <is>
          <t>124,262</t>
        </is>
      </c>
      <c r="G57" t="inlineStr">
        <is>
          <t>127,719</t>
        </is>
      </c>
    </row>
    <row r="58">
      <c r="A58" s="1" t="n">
        <v>56</v>
      </c>
      <c r="B58" t="inlineStr">
        <is>
          <t>2.2.4.</t>
        </is>
      </c>
      <c r="C58" t="inlineStr">
        <is>
          <t xml:space="preserve">    Other Non Current Liabilities</t>
        </is>
      </c>
      <c r="D58" t="inlineStr">
        <is>
          <t>-</t>
        </is>
      </c>
      <c r="E58" t="inlineStr">
        <is>
          <t>58</t>
        </is>
      </c>
      <c r="F58" t="inlineStr">
        <is>
          <t>1,915</t>
        </is>
      </c>
      <c r="G58" t="inlineStr">
        <is>
          <t>1,567</t>
        </is>
      </c>
    </row>
    <row r="59">
      <c r="A59" s="1" t="n">
        <v>57</v>
      </c>
      <c r="B59" t="inlineStr">
        <is>
          <t>3.</t>
        </is>
      </c>
      <c r="C59" t="inlineStr">
        <is>
          <t>Total Equity Gross Minority Interest</t>
        </is>
      </c>
      <c r="D59" t="inlineStr">
        <is>
          <t>2,699</t>
        </is>
      </c>
      <c r="E59" t="inlineStr">
        <is>
          <t>-295,458</t>
        </is>
      </c>
      <c r="F59" t="inlineStr">
        <is>
          <t>99,277</t>
        </is>
      </c>
      <c r="G59" t="inlineStr">
        <is>
          <t>315,748</t>
        </is>
      </c>
    </row>
    <row r="60">
      <c r="A60" s="1" t="n">
        <v>58</v>
      </c>
      <c r="B60" t="inlineStr">
        <is>
          <t>3.1.</t>
        </is>
      </c>
      <c r="C60" t="inlineStr">
        <is>
          <t xml:space="preserve">  Stockholders' Equity</t>
        </is>
      </c>
      <c r="D60" t="inlineStr">
        <is>
          <t>2,699</t>
        </is>
      </c>
      <c r="E60" t="inlineStr">
        <is>
          <t>-295,458</t>
        </is>
      </c>
      <c r="F60" t="inlineStr">
        <is>
          <t>99,277</t>
        </is>
      </c>
      <c r="G60" t="inlineStr">
        <is>
          <t>315,748</t>
        </is>
      </c>
    </row>
    <row r="61">
      <c r="A61" s="1" t="n">
        <v>59</v>
      </c>
      <c r="B61" t="inlineStr">
        <is>
          <t>3.1.1.</t>
        </is>
      </c>
      <c r="C61" t="inlineStr">
        <is>
          <t xml:space="preserve">  =&gt;Capital Stock</t>
        </is>
      </c>
      <c r="D61" t="inlineStr">
        <is>
          <t>63</t>
        </is>
      </c>
      <c r="E61" t="inlineStr">
        <is>
          <t>64</t>
        </is>
      </c>
      <c r="F61" t="inlineStr">
        <is>
          <t>69</t>
        </is>
      </c>
      <c r="G61" t="inlineStr">
        <is>
          <t>74</t>
        </is>
      </c>
    </row>
    <row r="62">
      <c r="A62" s="1" t="n">
        <v>60</v>
      </c>
      <c r="B62" t="inlineStr">
        <is>
          <t>3.1.1.1.</t>
        </is>
      </c>
      <c r="C62" t="inlineStr">
        <is>
          <t xml:space="preserve">  =&gt;=&gt;Preferred Stock</t>
        </is>
      </c>
      <c r="D62" t="inlineStr">
        <is>
          <t>0</t>
        </is>
      </c>
      <c r="E62" t="inlineStr">
        <is>
          <t>0</t>
        </is>
      </c>
      <c r="F62" t="inlineStr">
        <is>
          <t>0</t>
        </is>
      </c>
      <c r="G62" t="inlineStr">
        <is>
          <t>0</t>
        </is>
      </c>
    </row>
    <row r="63">
      <c r="A63" s="1" t="n">
        <v>61</v>
      </c>
      <c r="B63" t="inlineStr">
        <is>
          <t>3.1.1.2.</t>
        </is>
      </c>
      <c r="C63" t="inlineStr">
        <is>
          <t xml:space="preserve">  =&gt;  Common Stock</t>
        </is>
      </c>
      <c r="D63" t="inlineStr">
        <is>
          <t>63</t>
        </is>
      </c>
      <c r="E63" t="inlineStr">
        <is>
          <t>64</t>
        </is>
      </c>
      <c r="F63" t="inlineStr">
        <is>
          <t>69</t>
        </is>
      </c>
      <c r="G63" t="inlineStr">
        <is>
          <t>74</t>
        </is>
      </c>
    </row>
    <row r="64">
      <c r="A64" s="1" t="n">
        <v>62</v>
      </c>
      <c r="B64" t="inlineStr">
        <is>
          <t>3.1.2.</t>
        </is>
      </c>
      <c r="C64" t="inlineStr">
        <is>
          <t xml:space="preserve">  =&gt;Additional Paid in Capital</t>
        </is>
      </c>
      <c r="D64" t="inlineStr">
        <is>
          <t>0</t>
        </is>
      </c>
      <c r="E64" t="inlineStr">
        <is>
          <t>447</t>
        </is>
      </c>
      <c r="F64" t="inlineStr">
        <is>
          <t>0</t>
        </is>
      </c>
      <c r="G64" t="inlineStr">
        <is>
          <t>393</t>
        </is>
      </c>
    </row>
    <row r="65">
      <c r="A65" s="1" t="n">
        <v>63</v>
      </c>
      <c r="B65" t="inlineStr">
        <is>
          <t>3.1.3.</t>
        </is>
      </c>
      <c r="C65" t="inlineStr">
        <is>
          <t xml:space="preserve">  =&gt;Retained Earnings</t>
        </is>
      </c>
      <c r="D65" t="inlineStr">
        <is>
          <t>2,635</t>
        </is>
      </c>
      <c r="E65" t="inlineStr">
        <is>
          <t>-295,978</t>
        </is>
      </c>
      <c r="F65" t="inlineStr">
        <is>
          <t>98,815</t>
        </is>
      </c>
      <c r="G65" t="inlineStr">
        <is>
          <t>315,281</t>
        </is>
      </c>
    </row>
    <row r="66">
      <c r="A66" s="1" t="n">
        <v>64</v>
      </c>
      <c r="B66" t="inlineStr">
        <is>
          <t>3.1.4.</t>
        </is>
      </c>
      <c r="C66" t="inlineStr">
        <is>
          <t xml:space="preserve">    Gains Losses Not Affecting Retained Earnings</t>
        </is>
      </c>
      <c r="D66" t="inlineStr">
        <is>
          <t>1</t>
        </is>
      </c>
      <c r="E66" t="inlineStr">
        <is>
          <t>9</t>
        </is>
      </c>
      <c r="F66" t="inlineStr">
        <is>
          <t>393</t>
        </is>
      </c>
      <c r="G66" t="inlineStr">
        <is>
          <t>-</t>
        </is>
      </c>
    </row>
    <row r="67">
      <c r="A67" s="1" t="n">
        <v>65</v>
      </c>
      <c r="B67" t="inlineStr">
        <is>
          <t>4.</t>
        </is>
      </c>
      <c r="C67" t="inlineStr">
        <is>
          <t>Total Capitalization</t>
        </is>
      </c>
      <c r="D67" t="inlineStr">
        <is>
          <t>469,729</t>
        </is>
      </c>
      <c r="E67" t="inlineStr">
        <is>
          <t>332,979</t>
        </is>
      </c>
      <c r="F67" t="inlineStr">
        <is>
          <t>563,977</t>
        </is>
      </c>
      <c r="G67" t="inlineStr">
        <is>
          <t>776,100</t>
        </is>
      </c>
    </row>
    <row r="68">
      <c r="A68" s="1" t="n">
        <v>66</v>
      </c>
      <c r="B68" t="inlineStr">
        <is>
          <t>5.</t>
        </is>
      </c>
      <c r="C68" t="inlineStr">
        <is>
          <t>Common Stock Equity</t>
        </is>
      </c>
      <c r="D68" t="inlineStr">
        <is>
          <t>2,699</t>
        </is>
      </c>
      <c r="E68" t="inlineStr">
        <is>
          <t>-295,458</t>
        </is>
      </c>
      <c r="F68" t="inlineStr">
        <is>
          <t>99,277</t>
        </is>
      </c>
      <c r="G68" t="inlineStr">
        <is>
          <t>315,748</t>
        </is>
      </c>
    </row>
    <row r="69">
      <c r="A69" s="1" t="n">
        <v>67</v>
      </c>
      <c r="B69" t="inlineStr">
        <is>
          <t>6.</t>
        </is>
      </c>
      <c r="C69" t="inlineStr">
        <is>
          <t>Capital Lease Obligations</t>
        </is>
      </c>
      <c r="D69" t="inlineStr">
        <is>
          <t>41,407</t>
        </is>
      </c>
      <c r="E69" t="inlineStr">
        <is>
          <t>25,589</t>
        </is>
      </c>
      <c r="F69" t="inlineStr">
        <is>
          <t>-</t>
        </is>
      </c>
      <c r="G69" t="inlineStr">
        <is>
          <t>-</t>
        </is>
      </c>
    </row>
    <row r="70">
      <c r="A70" s="1" t="n">
        <v>68</v>
      </c>
      <c r="B70" t="inlineStr">
        <is>
          <t>7.</t>
        </is>
      </c>
      <c r="C70" t="inlineStr">
        <is>
          <t>Net Tangible Assets</t>
        </is>
      </c>
      <c r="D70" t="inlineStr">
        <is>
          <t>-5,985</t>
        </is>
      </c>
      <c r="E70" t="inlineStr">
        <is>
          <t>-298,521</t>
        </is>
      </c>
      <c r="F70" t="inlineStr">
        <is>
          <t>96,020</t>
        </is>
      </c>
      <c r="G70" t="inlineStr">
        <is>
          <t>315,288</t>
        </is>
      </c>
    </row>
    <row r="71">
      <c r="A71" s="1" t="n">
        <v>69</v>
      </c>
      <c r="B71" t="inlineStr">
        <is>
          <t>8.</t>
        </is>
      </c>
      <c r="C71" t="inlineStr">
        <is>
          <t>Working Capital</t>
        </is>
      </c>
      <c r="D71" t="inlineStr">
        <is>
          <t>417,744</t>
        </is>
      </c>
      <c r="E71" t="inlineStr">
        <is>
          <t>322,350</t>
        </is>
      </c>
      <c r="F71" t="inlineStr">
        <is>
          <t>574,625</t>
        </is>
      </c>
      <c r="G71" t="inlineStr">
        <is>
          <t>888,436</t>
        </is>
      </c>
    </row>
    <row r="72">
      <c r="A72" s="1" t="n">
        <v>70</v>
      </c>
      <c r="B72" t="inlineStr">
        <is>
          <t>9.</t>
        </is>
      </c>
      <c r="C72" t="inlineStr">
        <is>
          <t>Invested Capital</t>
        </is>
      </c>
      <c r="D72" t="inlineStr">
        <is>
          <t>493,594</t>
        </is>
      </c>
      <c r="E72" t="inlineStr">
        <is>
          <t>357,046</t>
        </is>
      </c>
      <c r="F72" t="inlineStr">
        <is>
          <t>594,652</t>
        </is>
      </c>
      <c r="G72" t="inlineStr">
        <is>
          <t>800,525</t>
        </is>
      </c>
    </row>
    <row r="73">
      <c r="A73" s="1" t="n">
        <v>71</v>
      </c>
      <c r="B73" t="inlineStr">
        <is>
          <t>10.</t>
        </is>
      </c>
      <c r="C73" t="inlineStr">
        <is>
          <t>Tangible Book Value</t>
        </is>
      </c>
      <c r="D73" t="inlineStr">
        <is>
          <t>-5,985</t>
        </is>
      </c>
      <c r="E73" t="inlineStr">
        <is>
          <t>-298,521</t>
        </is>
      </c>
      <c r="F73" t="inlineStr">
        <is>
          <t>96,020</t>
        </is>
      </c>
      <c r="G73" t="inlineStr">
        <is>
          <t>315,288</t>
        </is>
      </c>
    </row>
    <row r="74">
      <c r="A74" s="1" t="n">
        <v>72</v>
      </c>
      <c r="B74" t="inlineStr">
        <is>
          <t>11.</t>
        </is>
      </c>
      <c r="C74" t="inlineStr">
        <is>
          <t>Total Debt</t>
        </is>
      </c>
      <c r="D74" t="inlineStr">
        <is>
          <t>532,302</t>
        </is>
      </c>
      <c r="E74" t="inlineStr">
        <is>
          <t>678,093</t>
        </is>
      </c>
      <c r="F74" t="inlineStr">
        <is>
          <t>495,375</t>
        </is>
      </c>
      <c r="G74" t="inlineStr">
        <is>
          <t>484,777</t>
        </is>
      </c>
    </row>
    <row r="75">
      <c r="A75" s="1" t="n">
        <v>73</v>
      </c>
      <c r="B75" t="inlineStr">
        <is>
          <t>12.</t>
        </is>
      </c>
      <c r="C75" t="inlineStr">
        <is>
          <t>Net Debt</t>
        </is>
      </c>
      <c r="D75" t="inlineStr">
        <is>
          <t>241,477</t>
        </is>
      </c>
      <c r="E75" t="inlineStr">
        <is>
          <t>509,887</t>
        </is>
      </c>
      <c r="F75" t="inlineStr">
        <is>
          <t>257,228</t>
        </is>
      </c>
      <c r="G75" t="inlineStr">
        <is>
          <t>-</t>
        </is>
      </c>
    </row>
    <row r="76">
      <c r="A76" s="1" t="n">
        <v>74</v>
      </c>
      <c r="B76" t="inlineStr">
        <is>
          <t>13.</t>
        </is>
      </c>
      <c r="C76" t="inlineStr">
        <is>
          <t>Share Issued</t>
        </is>
      </c>
      <c r="D76" t="inlineStr">
        <is>
          <t>62,583</t>
        </is>
      </c>
      <c r="E76" t="inlineStr">
        <is>
          <t>63,688</t>
        </is>
      </c>
      <c r="F76" t="inlineStr">
        <is>
          <t>69,473</t>
        </is>
      </c>
      <c r="G76" t="inlineStr">
        <is>
          <t>74,073</t>
        </is>
      </c>
    </row>
    <row r="77">
      <c r="A77" s="1" t="n">
        <v>75</v>
      </c>
      <c r="B77" t="inlineStr">
        <is>
          <t>14.</t>
        </is>
      </c>
      <c r="C77" t="inlineStr">
        <is>
          <t>Ordinary Shares Number</t>
        </is>
      </c>
      <c r="D77" t="inlineStr">
        <is>
          <t>62,583</t>
        </is>
      </c>
      <c r="E77" t="inlineStr">
        <is>
          <t>63,688</t>
        </is>
      </c>
      <c r="F77" t="inlineStr">
        <is>
          <t>69,473</t>
        </is>
      </c>
      <c r="G77" t="inlineStr">
        <is>
          <t>74,073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499,198</t>
        </is>
      </c>
      <c r="E2" t="inlineStr">
        <is>
          <t>612,022</t>
        </is>
      </c>
      <c r="F2" t="inlineStr">
        <is>
          <t>460,284</t>
        </is>
      </c>
      <c r="G2" t="inlineStr">
        <is>
          <t>259,258</t>
        </is>
      </c>
      <c r="H2" t="inlineStr">
        <is>
          <t>332,047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499,198</t>
        </is>
      </c>
      <c r="E3" t="inlineStr">
        <is>
          <t>612,022</t>
        </is>
      </c>
      <c r="F3" t="inlineStr">
        <is>
          <t>460,284</t>
        </is>
      </c>
      <c r="G3" t="inlineStr">
        <is>
          <t>259,258</t>
        </is>
      </c>
      <c r="H3" t="inlineStr">
        <is>
          <t>332,047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536,206</t>
        </is>
      </c>
      <c r="E4" t="inlineStr">
        <is>
          <t>616,584</t>
        </is>
      </c>
      <c r="F4" t="inlineStr">
        <is>
          <t>380,297</t>
        </is>
      </c>
      <c r="G4" t="inlineStr">
        <is>
          <t>322,694</t>
        </is>
      </c>
      <c r="H4" t="inlineStr">
        <is>
          <t>196,290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13,380</t>
        </is>
      </c>
      <c r="E5" t="inlineStr">
        <is>
          <t>12,100</t>
        </is>
      </c>
      <c r="F5" t="inlineStr">
        <is>
          <t>7,695</t>
        </is>
      </c>
      <c r="G5" t="inlineStr">
        <is>
          <t>7,556</t>
        </is>
      </c>
      <c r="H5" t="inlineStr">
        <is>
          <t>7,310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13,380</t>
        </is>
      </c>
      <c r="E6" t="inlineStr">
        <is>
          <t>12,100</t>
        </is>
      </c>
      <c r="F6" t="inlineStr">
        <is>
          <t>7,695</t>
        </is>
      </c>
      <c r="G6" t="inlineStr">
        <is>
          <t>7,556</t>
        </is>
      </c>
      <c r="H6" t="inlineStr">
        <is>
          <t>7,310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-815</t>
        </is>
      </c>
      <c r="E7" t="inlineStr">
        <is>
          <t>-674</t>
        </is>
      </c>
      <c r="F7" t="inlineStr">
        <is>
          <t>-1,194</t>
        </is>
      </c>
      <c r="G7" t="inlineStr">
        <is>
          <t>196</t>
        </is>
      </c>
      <c r="H7" t="inlineStr">
        <is>
          <t>2,027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-815</t>
        </is>
      </c>
      <c r="E8" t="inlineStr">
        <is>
          <t>-674</t>
        </is>
      </c>
      <c r="F8" t="inlineStr">
        <is>
          <t>-1,194</t>
        </is>
      </c>
      <c r="G8" t="inlineStr">
        <is>
          <t>196</t>
        </is>
      </c>
      <c r="H8" t="inlineStr">
        <is>
          <t>2,027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=&gt;Asset Impairment Charge</t>
        </is>
      </c>
      <c r="D9" t="inlineStr">
        <is>
          <t>-902</t>
        </is>
      </c>
      <c r="E9" t="inlineStr">
        <is>
          <t>0</t>
        </is>
      </c>
      <c r="F9" t="inlineStr">
        <is>
          <t>5,000</t>
        </is>
      </c>
      <c r="G9" t="inlineStr">
        <is>
          <t>-</t>
        </is>
      </c>
      <c r="H9" t="inlineStr">
        <is>
          <t>0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=&gt;Provision &amp; Write Off of Assets</t>
        </is>
      </c>
      <c r="D10" t="inlineStr">
        <is>
          <t>11,595</t>
        </is>
      </c>
      <c r="E10" t="inlineStr">
        <is>
          <t>10,463</t>
        </is>
      </c>
      <c r="F10" t="inlineStr">
        <is>
          <t>9,944</t>
        </is>
      </c>
      <c r="G10" t="inlineStr">
        <is>
          <t>4,548</t>
        </is>
      </c>
      <c r="H10" t="inlineStr">
        <is>
          <t>17,227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=&gt;Stock based compensation</t>
        </is>
      </c>
      <c r="D11" t="inlineStr">
        <is>
          <t>3,167</t>
        </is>
      </c>
      <c r="E11" t="inlineStr">
        <is>
          <t>3,029</t>
        </is>
      </c>
      <c r="F11" t="inlineStr">
        <is>
          <t>2,888</t>
        </is>
      </c>
      <c r="G11" t="inlineStr">
        <is>
          <t>2,890</t>
        </is>
      </c>
      <c r="H11" t="inlineStr">
        <is>
          <t>3,208</t>
        </is>
      </c>
    </row>
    <row r="12">
      <c r="A12" s="1" t="n">
        <v>10</v>
      </c>
      <c r="B12" t="inlineStr">
        <is>
          <t>1.1.7.</t>
        </is>
      </c>
      <c r="C12" t="inlineStr">
        <is>
          <t xml:space="preserve">  =&gt;Excess Tax Benefit from Stock Based Compensation</t>
        </is>
      </c>
      <c r="D12" t="inlineStr">
        <is>
          <t>-</t>
        </is>
      </c>
      <c r="E12" t="inlineStr">
        <is>
          <t>-</t>
        </is>
      </c>
      <c r="F12" t="inlineStr">
        <is>
          <t>-</t>
        </is>
      </c>
      <c r="G12" t="inlineStr">
        <is>
          <t>-</t>
        </is>
      </c>
      <c r="H12" t="inlineStr">
        <is>
          <t>0</t>
        </is>
      </c>
    </row>
    <row r="13">
      <c r="A13" s="1" t="n">
        <v>11</v>
      </c>
      <c r="B13" t="inlineStr">
        <is>
          <t>1.1.8.</t>
        </is>
      </c>
      <c r="C13" t="inlineStr">
        <is>
          <t xml:space="preserve">  =&gt;Other non-cash items</t>
        </is>
      </c>
      <c r="D13" t="inlineStr">
        <is>
          <t>2,931</t>
        </is>
      </c>
      <c r="E13" t="inlineStr">
        <is>
          <t>2,834</t>
        </is>
      </c>
      <c r="F13" t="inlineStr">
        <is>
          <t>3,271</t>
        </is>
      </c>
      <c r="G13" t="inlineStr">
        <is>
          <t>-307</t>
        </is>
      </c>
      <c r="H13" t="inlineStr">
        <is>
          <t>391</t>
        </is>
      </c>
    </row>
    <row r="14">
      <c r="A14" s="1" t="n">
        <v>12</v>
      </c>
      <c r="B14" t="inlineStr">
        <is>
          <t>1.1.9.</t>
        </is>
      </c>
      <c r="C14" t="inlineStr">
        <is>
          <t xml:space="preserve">    Change in working capital</t>
        </is>
      </c>
      <c r="D14" t="inlineStr">
        <is>
          <t>-66,377</t>
        </is>
      </c>
      <c r="E14" t="inlineStr">
        <is>
          <t>-32,314</t>
        </is>
      </c>
      <c r="F14" t="inlineStr">
        <is>
          <t>52,383</t>
        </is>
      </c>
      <c r="G14" t="inlineStr">
        <is>
          <t>-78,319</t>
        </is>
      </c>
      <c r="H14" t="inlineStr">
        <is>
          <t>105,594</t>
        </is>
      </c>
    </row>
    <row r="15">
      <c r="A15" s="1" t="n">
        <v>13</v>
      </c>
      <c r="B15" t="inlineStr">
        <is>
          <t>1.1.9.1.</t>
        </is>
      </c>
      <c r="C15" t="inlineStr">
        <is>
          <t xml:space="preserve">    =&gt;Change in Receivables</t>
        </is>
      </c>
      <c r="D15" t="inlineStr">
        <is>
          <t>38,231</t>
        </is>
      </c>
      <c r="E15" t="inlineStr">
        <is>
          <t>-30,136</t>
        </is>
      </c>
      <c r="F15" t="inlineStr">
        <is>
          <t>13,883</t>
        </is>
      </c>
      <c r="G15" t="inlineStr">
        <is>
          <t>18,728</t>
        </is>
      </c>
      <c r="H15" t="inlineStr">
        <is>
          <t>-33,973</t>
        </is>
      </c>
    </row>
    <row r="16">
      <c r="A16" s="1" t="n">
        <v>14</v>
      </c>
      <c r="B16" t="inlineStr">
        <is>
          <t>1.1.9.1.1.</t>
        </is>
      </c>
      <c r="C16" t="inlineStr">
        <is>
          <t xml:space="preserve">    =&gt;  Changes in Account Receivables</t>
        </is>
      </c>
      <c r="D16" t="inlineStr">
        <is>
          <t>38,231</t>
        </is>
      </c>
      <c r="E16" t="inlineStr">
        <is>
          <t>-30,136</t>
        </is>
      </c>
      <c r="F16" t="inlineStr">
        <is>
          <t>13,883</t>
        </is>
      </c>
      <c r="G16" t="inlineStr">
        <is>
          <t>18,728</t>
        </is>
      </c>
      <c r="H16" t="inlineStr">
        <is>
          <t>-33,973</t>
        </is>
      </c>
    </row>
    <row r="17">
      <c r="A17" s="1" t="n">
        <v>15</v>
      </c>
      <c r="B17" t="inlineStr">
        <is>
          <t>1.1.9.2.</t>
        </is>
      </c>
      <c r="C17" t="inlineStr">
        <is>
          <t xml:space="preserve">    =&gt;Change in Inventory</t>
        </is>
      </c>
      <c r="D17" t="inlineStr">
        <is>
          <t>-44,835</t>
        </is>
      </c>
      <c r="E17" t="inlineStr">
        <is>
          <t>52,890</t>
        </is>
      </c>
      <c r="F17" t="inlineStr">
        <is>
          <t>-28,053</t>
        </is>
      </c>
      <c r="G17" t="inlineStr">
        <is>
          <t>-163,659</t>
        </is>
      </c>
      <c r="H17" t="inlineStr">
        <is>
          <t>35,974</t>
        </is>
      </c>
    </row>
    <row r="18">
      <c r="A18" s="1" t="n">
        <v>16</v>
      </c>
      <c r="B18" t="inlineStr">
        <is>
          <t>1.1.9.3.</t>
        </is>
      </c>
      <c r="C18" t="inlineStr">
        <is>
          <t xml:space="preserve">    =&gt;Change in Prepaid Assets</t>
        </is>
      </c>
      <c r="D18" t="inlineStr">
        <is>
          <t>-59,602</t>
        </is>
      </c>
      <c r="E18" t="inlineStr">
        <is>
          <t>-47,635</t>
        </is>
      </c>
      <c r="F18" t="inlineStr">
        <is>
          <t>-7,700</t>
        </is>
      </c>
      <c r="G18" t="inlineStr">
        <is>
          <t>11,870</t>
        </is>
      </c>
      <c r="H18" t="inlineStr">
        <is>
          <t>-2,187</t>
        </is>
      </c>
    </row>
    <row r="19">
      <c r="A19" s="1" t="n">
        <v>17</v>
      </c>
      <c r="B19" t="inlineStr">
        <is>
          <t>1.1.9.4.</t>
        </is>
      </c>
      <c r="C19" t="inlineStr">
        <is>
          <t xml:space="preserve">    =&gt;Change in Payables And Accrued Expense</t>
        </is>
      </c>
      <c r="D19" t="inlineStr">
        <is>
          <t>-290</t>
        </is>
      </c>
      <c r="E19" t="inlineStr">
        <is>
          <t>-14,896</t>
        </is>
      </c>
      <c r="F19" t="inlineStr">
        <is>
          <t>73,398</t>
        </is>
      </c>
      <c r="G19" t="inlineStr">
        <is>
          <t>45,663</t>
        </is>
      </c>
      <c r="H19" t="inlineStr">
        <is>
          <t>100,839</t>
        </is>
      </c>
    </row>
    <row r="20">
      <c r="A20" s="1" t="n">
        <v>18</v>
      </c>
      <c r="B20" t="inlineStr">
        <is>
          <t>1.1.9.4.1.</t>
        </is>
      </c>
      <c r="C20" t="inlineStr">
        <is>
          <t xml:space="preserve">    =&gt;=&gt;Change in Payable</t>
        </is>
      </c>
      <c r="D20" t="inlineStr">
        <is>
          <t>6,812</t>
        </is>
      </c>
      <c r="E20" t="inlineStr">
        <is>
          <t>-71,117</t>
        </is>
      </c>
      <c r="F20" t="inlineStr">
        <is>
          <t>113,373</t>
        </is>
      </c>
      <c r="G20" t="inlineStr">
        <is>
          <t>40,647</t>
        </is>
      </c>
      <c r="H20" t="inlineStr">
        <is>
          <t>69,173</t>
        </is>
      </c>
    </row>
    <row r="21">
      <c r="A21" s="1" t="n">
        <v>19</v>
      </c>
      <c r="B21" t="inlineStr">
        <is>
          <t>1.1.9.4.1.1.</t>
        </is>
      </c>
      <c r="C21" t="inlineStr">
        <is>
          <t xml:space="preserve">    =&gt;=&gt;=&gt;Change in Tax Payable</t>
        </is>
      </c>
      <c r="D21" t="inlineStr">
        <is>
          <t>-13,472</t>
        </is>
      </c>
      <c r="E21" t="inlineStr">
        <is>
          <t>-27,774</t>
        </is>
      </c>
      <c r="F21" t="inlineStr">
        <is>
          <t>-3,527</t>
        </is>
      </c>
      <c r="G21" t="inlineStr">
        <is>
          <t>16,318</t>
        </is>
      </c>
      <c r="H21" t="inlineStr">
        <is>
          <t>103,769</t>
        </is>
      </c>
    </row>
    <row r="22">
      <c r="A22" s="1" t="n">
        <v>20</v>
      </c>
      <c r="B22" t="inlineStr">
        <is>
          <t>1.1.9.4.1.1.1.</t>
        </is>
      </c>
      <c r="C22" t="inlineStr">
        <is>
          <t xml:space="preserve">    =&gt;=&gt;=&gt;  Change in Income Tax Payable</t>
        </is>
      </c>
      <c r="D22" t="inlineStr">
        <is>
          <t>-13,472</t>
        </is>
      </c>
      <c r="E22" t="inlineStr">
        <is>
          <t>-27,774</t>
        </is>
      </c>
      <c r="F22" t="inlineStr">
        <is>
          <t>-3,527</t>
        </is>
      </c>
      <c r="G22" t="inlineStr">
        <is>
          <t>16,318</t>
        </is>
      </c>
      <c r="H22" t="inlineStr">
        <is>
          <t>103,769</t>
        </is>
      </c>
    </row>
    <row r="23">
      <c r="A23" s="1" t="n">
        <v>21</v>
      </c>
      <c r="B23" t="inlineStr">
        <is>
          <t>1.1.9.4.1.2.</t>
        </is>
      </c>
      <c r="C23" t="inlineStr">
        <is>
          <t xml:space="preserve">    =&gt;=&gt;  Change in Account Payable</t>
        </is>
      </c>
      <c r="D23" t="inlineStr">
        <is>
          <t>20,284</t>
        </is>
      </c>
      <c r="E23" t="inlineStr">
        <is>
          <t>-43,343</t>
        </is>
      </c>
      <c r="F23" t="inlineStr">
        <is>
          <t>116,900</t>
        </is>
      </c>
      <c r="G23" t="inlineStr">
        <is>
          <t>24,329</t>
        </is>
      </c>
      <c r="H23" t="inlineStr">
        <is>
          <t>-34,596</t>
        </is>
      </c>
    </row>
    <row r="24">
      <c r="A24" s="1" t="n">
        <v>22</v>
      </c>
      <c r="B24" t="inlineStr">
        <is>
          <t>1.1.9.4.2.</t>
        </is>
      </c>
      <c r="C24" t="inlineStr">
        <is>
          <t xml:space="preserve">    =&gt;  Change in Accrued Expense</t>
        </is>
      </c>
      <c r="D24" t="inlineStr">
        <is>
          <t>-7,102</t>
        </is>
      </c>
      <c r="E24" t="inlineStr">
        <is>
          <t>56,221</t>
        </is>
      </c>
      <c r="F24" t="inlineStr">
        <is>
          <t>-39,975</t>
        </is>
      </c>
      <c r="G24" t="inlineStr">
        <is>
          <t>5,016</t>
        </is>
      </c>
      <c r="H24" t="inlineStr">
        <is>
          <t>31,666</t>
        </is>
      </c>
    </row>
    <row r="25">
      <c r="A25" s="1" t="n">
        <v>23</v>
      </c>
      <c r="B25" t="inlineStr">
        <is>
          <t>1.1.9.5.</t>
        </is>
      </c>
      <c r="C25" t="inlineStr">
        <is>
          <t xml:space="preserve">      Change in Other Working Capital</t>
        </is>
      </c>
      <c r="D25" t="inlineStr">
        <is>
          <t>119</t>
        </is>
      </c>
      <c r="E25" t="inlineStr">
        <is>
          <t>7,463</t>
        </is>
      </c>
      <c r="F25" t="inlineStr">
        <is>
          <t>855</t>
        </is>
      </c>
      <c r="G25" t="inlineStr">
        <is>
          <t>9,079</t>
        </is>
      </c>
      <c r="H25" t="inlineStr">
        <is>
          <t>4,941</t>
        </is>
      </c>
    </row>
    <row r="26">
      <c r="A26" s="1" t="n">
        <v>24</v>
      </c>
      <c r="B26" t="inlineStr">
        <is>
          <t>2.</t>
        </is>
      </c>
      <c r="C26" t="inlineStr">
        <is>
          <t>Investing Cash Flow</t>
        </is>
      </c>
      <c r="D26" t="inlineStr">
        <is>
          <t>-14,862</t>
        </is>
      </c>
      <c r="E26" t="inlineStr">
        <is>
          <t>-19,266</t>
        </is>
      </c>
      <c r="F26" t="inlineStr">
        <is>
          <t>69,584</t>
        </is>
      </c>
      <c r="G26" t="inlineStr">
        <is>
          <t>-157,567</t>
        </is>
      </c>
      <c r="H26" t="inlineStr">
        <is>
          <t>-9,115</t>
        </is>
      </c>
    </row>
    <row r="27">
      <c r="A27" s="1" t="n">
        <v>25</v>
      </c>
      <c r="B27" t="inlineStr">
        <is>
          <t>2.1.</t>
        </is>
      </c>
      <c r="C27" t="inlineStr">
        <is>
          <t xml:space="preserve">  Cash Flow from Continuing Investing Activities</t>
        </is>
      </c>
      <c r="D27" t="inlineStr">
        <is>
          <t>-14,862</t>
        </is>
      </c>
      <c r="E27" t="inlineStr">
        <is>
          <t>-19,266</t>
        </is>
      </c>
      <c r="F27" t="inlineStr">
        <is>
          <t>69,584</t>
        </is>
      </c>
      <c r="G27" t="inlineStr">
        <is>
          <t>-157,567</t>
        </is>
      </c>
      <c r="H27" t="inlineStr">
        <is>
          <t>-9,115</t>
        </is>
      </c>
    </row>
    <row r="28">
      <c r="A28" s="1" t="n">
        <v>26</v>
      </c>
      <c r="B28" t="inlineStr">
        <is>
          <t>2.1.1.</t>
        </is>
      </c>
      <c r="C28" t="inlineStr">
        <is>
          <t xml:space="preserve">  =&gt;Net PPE Purchase And Sale</t>
        </is>
      </c>
      <c r="D28" t="inlineStr">
        <is>
          <t>-12,947</t>
        </is>
      </c>
      <c r="E28" t="inlineStr">
        <is>
          <t>-18,325</t>
        </is>
      </c>
      <c r="F28" t="inlineStr">
        <is>
          <t>-30,619</t>
        </is>
      </c>
      <c r="G28" t="inlineStr">
        <is>
          <t>-9,684</t>
        </is>
      </c>
      <c r="H28" t="inlineStr">
        <is>
          <t>-9,115</t>
        </is>
      </c>
    </row>
    <row r="29">
      <c r="A29" s="1" t="n">
        <v>27</v>
      </c>
      <c r="B29" t="inlineStr">
        <is>
          <t>2.1.1.1.</t>
        </is>
      </c>
      <c r="C29" t="inlineStr">
        <is>
          <t xml:space="preserve">  =&gt;  Purchase of PPE</t>
        </is>
      </c>
      <c r="D29" t="inlineStr">
        <is>
          <t>-12,947</t>
        </is>
      </c>
      <c r="E29" t="inlineStr">
        <is>
          <t>-18,325</t>
        </is>
      </c>
      <c r="F29" t="inlineStr">
        <is>
          <t>-30,619</t>
        </is>
      </c>
      <c r="G29" t="inlineStr">
        <is>
          <t>-9,684</t>
        </is>
      </c>
      <c r="H29" t="inlineStr">
        <is>
          <t>-9,115</t>
        </is>
      </c>
    </row>
    <row r="30">
      <c r="A30" s="1" t="n">
        <v>28</v>
      </c>
      <c r="B30" t="inlineStr">
        <is>
          <t>2.1.2.</t>
        </is>
      </c>
      <c r="C30" t="inlineStr">
        <is>
          <t xml:space="preserve">  =&gt;Net Business Purchase And Sale</t>
        </is>
      </c>
      <c r="D30" t="inlineStr">
        <is>
          <t>-</t>
        </is>
      </c>
      <c r="E30" t="inlineStr">
        <is>
          <t>0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=&gt;Net Investment Purchase And Sale</t>
        </is>
      </c>
      <c r="D31" t="inlineStr">
        <is>
          <t>-1,915</t>
        </is>
      </c>
      <c r="E31" t="inlineStr">
        <is>
          <t>-941</t>
        </is>
      </c>
      <c r="F31" t="inlineStr">
        <is>
          <t>100,203</t>
        </is>
      </c>
      <c r="G31" t="inlineStr">
        <is>
          <t>-105,883</t>
        </is>
      </c>
      <c r="H31" t="inlineStr">
        <is>
          <t>-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=&gt;=&gt;Purchase of Investment</t>
        </is>
      </c>
      <c r="D32" t="inlineStr">
        <is>
          <t>-2,665</t>
        </is>
      </c>
      <c r="E32" t="inlineStr">
        <is>
          <t>-1,863</t>
        </is>
      </c>
      <c r="F32" t="inlineStr">
        <is>
          <t>-27,538</t>
        </is>
      </c>
      <c r="G32" t="inlineStr">
        <is>
          <t>-225,076</t>
        </is>
      </c>
      <c r="H32" t="inlineStr">
        <is>
          <t>-</t>
        </is>
      </c>
    </row>
    <row r="33">
      <c r="A33" s="1" t="n">
        <v>31</v>
      </c>
      <c r="B33" t="inlineStr">
        <is>
          <t>2.1.3.2.</t>
        </is>
      </c>
      <c r="C33" t="inlineStr">
        <is>
          <t xml:space="preserve">  =&gt;  Sale of Investment</t>
        </is>
      </c>
      <c r="D33" t="inlineStr">
        <is>
          <t>750</t>
        </is>
      </c>
      <c r="E33" t="inlineStr">
        <is>
          <t>922</t>
        </is>
      </c>
      <c r="F33" t="inlineStr">
        <is>
          <t>127,741</t>
        </is>
      </c>
      <c r="G33" t="inlineStr">
        <is>
          <t>119,193</t>
        </is>
      </c>
      <c r="H33" t="inlineStr">
        <is>
          <t>-</t>
        </is>
      </c>
    </row>
    <row r="34">
      <c r="A34" s="1" t="n">
        <v>32</v>
      </c>
      <c r="B34" t="inlineStr">
        <is>
          <t>2.1.4.</t>
        </is>
      </c>
      <c r="C34" t="inlineStr">
        <is>
          <t xml:space="preserve">    Net Other Investing Changes</t>
        </is>
      </c>
      <c r="D34" t="inlineStr">
        <is>
          <t>-</t>
        </is>
      </c>
      <c r="E34" t="inlineStr">
        <is>
          <t>-</t>
        </is>
      </c>
      <c r="F34" t="inlineStr">
        <is>
          <t>-</t>
        </is>
      </c>
      <c r="G34" t="inlineStr">
        <is>
          <t>-42,000</t>
        </is>
      </c>
      <c r="H34" t="inlineStr">
        <is>
          <t>-</t>
        </is>
      </c>
    </row>
    <row r="35">
      <c r="A35" s="1" t="n">
        <v>33</v>
      </c>
      <c r="B35" t="inlineStr">
        <is>
          <t>3.</t>
        </is>
      </c>
      <c r="C35" t="inlineStr">
        <is>
          <t>Financing Cash Flow</t>
        </is>
      </c>
      <c r="D35" t="inlineStr">
        <is>
          <t>-461,271</t>
        </is>
      </c>
      <c r="E35" t="inlineStr">
        <is>
          <t>-485,955</t>
        </is>
      </c>
      <c r="F35" t="inlineStr">
        <is>
          <t>-625,398</t>
        </is>
      </c>
      <c r="G35" t="inlineStr">
        <is>
          <t>-530,225</t>
        </is>
      </c>
      <c r="H35" t="inlineStr">
        <is>
          <t>-260,449</t>
        </is>
      </c>
    </row>
    <row r="36">
      <c r="A36" s="1" t="n">
        <v>34</v>
      </c>
      <c r="B36" t="inlineStr">
        <is>
          <t>3.1.</t>
        </is>
      </c>
      <c r="C36" t="inlineStr">
        <is>
          <t xml:space="preserve">  Cash Flow from Continuing Financing Activities</t>
        </is>
      </c>
      <c r="D36" t="inlineStr">
        <is>
          <t>-461,271</t>
        </is>
      </c>
      <c r="E36" t="inlineStr">
        <is>
          <t>-485,955</t>
        </is>
      </c>
      <c r="F36" t="inlineStr">
        <is>
          <t>-625,398</t>
        </is>
      </c>
      <c r="G36" t="inlineStr">
        <is>
          <t>-530,225</t>
        </is>
      </c>
      <c r="H36" t="inlineStr">
        <is>
          <t>-260,449</t>
        </is>
      </c>
    </row>
    <row r="37">
      <c r="A37" s="1" t="n">
        <v>35</v>
      </c>
      <c r="B37" t="inlineStr">
        <is>
          <t>3.1.1.</t>
        </is>
      </c>
      <c r="C37" t="inlineStr">
        <is>
          <t xml:space="preserve">  =&gt;Net Issuance Payments of Debt</t>
        </is>
      </c>
      <c r="D37" t="inlineStr">
        <is>
          <t>-96,250</t>
        </is>
      </c>
      <c r="E37" t="inlineStr">
        <is>
          <t>-161,250</t>
        </is>
      </c>
      <c r="F37" t="inlineStr">
        <is>
          <t>157,500</t>
        </is>
      </c>
      <c r="G37" t="inlineStr">
        <is>
          <t>10,000</t>
        </is>
      </c>
      <c r="H37" t="inlineStr">
        <is>
          <t>230,250</t>
        </is>
      </c>
    </row>
    <row r="38">
      <c r="A38" s="1" t="n">
        <v>36</v>
      </c>
      <c r="B38" t="inlineStr">
        <is>
          <t>3.1.1.1.</t>
        </is>
      </c>
      <c r="C38" t="inlineStr">
        <is>
          <t xml:space="preserve">  =&gt;=&gt;Net Long Term Debt Issuance</t>
        </is>
      </c>
      <c r="D38" t="inlineStr">
        <is>
          <t>-</t>
        </is>
      </c>
      <c r="E38" t="inlineStr">
        <is>
          <t>-</t>
        </is>
      </c>
      <c r="F38" t="inlineStr">
        <is>
          <t>-245,000</t>
        </is>
      </c>
      <c r="G38" t="inlineStr">
        <is>
          <t>0</t>
        </is>
      </c>
      <c r="H38" t="inlineStr">
        <is>
          <t>88,000</t>
        </is>
      </c>
    </row>
    <row r="39">
      <c r="A39" s="1" t="n">
        <v>37</v>
      </c>
      <c r="B39" t="inlineStr">
        <is>
          <t>3.1.1.1.1.</t>
        </is>
      </c>
      <c r="C39" t="inlineStr">
        <is>
          <t xml:space="preserve">  =&gt;=&gt;=&gt;Long Term Debt Issuance</t>
        </is>
      </c>
      <c r="D39" t="inlineStr">
        <is>
          <t>-</t>
        </is>
      </c>
      <c r="E39" t="inlineStr">
        <is>
          <t>-</t>
        </is>
      </c>
      <c r="F39" t="inlineStr">
        <is>
          <t>427,500</t>
        </is>
      </c>
      <c r="G39" t="inlineStr">
        <is>
          <t>0</t>
        </is>
      </c>
      <c r="H39" t="inlineStr">
        <is>
          <t>500,000</t>
        </is>
      </c>
    </row>
    <row r="40">
      <c r="A40" s="1" t="n">
        <v>38</v>
      </c>
      <c r="B40" t="inlineStr">
        <is>
          <t>3.1.1.1.2.</t>
        </is>
      </c>
      <c r="C40" t="inlineStr">
        <is>
          <t xml:space="preserve">  =&gt;=&gt;  Long Term Debt Payments</t>
        </is>
      </c>
      <c r="D40" t="inlineStr">
        <is>
          <t>-</t>
        </is>
      </c>
      <c r="E40" t="inlineStr">
        <is>
          <t>-</t>
        </is>
      </c>
      <c r="F40" t="inlineStr">
        <is>
          <t>-245,000</t>
        </is>
      </c>
      <c r="G40" t="inlineStr">
        <is>
          <t>0</t>
        </is>
      </c>
      <c r="H40" t="inlineStr">
        <is>
          <t>-412,000</t>
        </is>
      </c>
    </row>
    <row r="41">
      <c r="A41" s="1" t="n">
        <v>39</v>
      </c>
      <c r="B41" t="inlineStr">
        <is>
          <t>3.1.1.2.</t>
        </is>
      </c>
      <c r="C41" t="inlineStr">
        <is>
          <t xml:space="preserve">  =&gt;  Net Short Term Debt Issuance</t>
        </is>
      </c>
      <c r="D41" t="inlineStr">
        <is>
          <t>-96,250</t>
        </is>
      </c>
      <c r="E41" t="inlineStr">
        <is>
          <t>-161,250</t>
        </is>
      </c>
      <c r="F41" t="inlineStr">
        <is>
          <t>402,500</t>
        </is>
      </c>
      <c r="G41" t="inlineStr">
        <is>
          <t>10,000</t>
        </is>
      </c>
      <c r="H41" t="inlineStr">
        <is>
          <t>142,250</t>
        </is>
      </c>
    </row>
    <row r="42">
      <c r="A42" s="1" t="n">
        <v>40</v>
      </c>
      <c r="B42" t="inlineStr">
        <is>
          <t>3.1.1.2.1.</t>
        </is>
      </c>
      <c r="C42" t="inlineStr">
        <is>
          <t xml:space="preserve">  =&gt;  =&gt;Short Term Debt Issuance</t>
        </is>
      </c>
      <c r="D42" t="inlineStr">
        <is>
          <t>67,500</t>
        </is>
      </c>
      <c r="E42" t="inlineStr">
        <is>
          <t>112,500</t>
        </is>
      </c>
      <c r="F42" t="inlineStr">
        <is>
          <t>427,500</t>
        </is>
      </c>
      <c r="G42" t="inlineStr">
        <is>
          <t>35,000</t>
        </is>
      </c>
      <c r="H42" t="inlineStr">
        <is>
          <t>218,500</t>
        </is>
      </c>
    </row>
    <row r="43">
      <c r="A43" s="1" t="n">
        <v>41</v>
      </c>
      <c r="B43" t="inlineStr">
        <is>
          <t>3.1.1.2.2.</t>
        </is>
      </c>
      <c r="C43" t="inlineStr">
        <is>
          <t xml:space="preserve">  =&gt;    Short Term Debt Payments</t>
        </is>
      </c>
      <c r="D43" t="inlineStr">
        <is>
          <t>-163,750</t>
        </is>
      </c>
      <c r="E43" t="inlineStr">
        <is>
          <t>-273,750</t>
        </is>
      </c>
      <c r="F43" t="inlineStr">
        <is>
          <t>-25,000</t>
        </is>
      </c>
      <c r="G43" t="inlineStr">
        <is>
          <t>-25,000</t>
        </is>
      </c>
      <c r="H43" t="inlineStr">
        <is>
          <t>-76,250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-235,410</t>
        </is>
      </c>
      <c r="E44" t="inlineStr">
        <is>
          <t>-219,762</t>
        </is>
      </c>
      <c r="F44" t="inlineStr">
        <is>
          <t>-700,125</t>
        </is>
      </c>
      <c r="G44" t="inlineStr">
        <is>
          <t>-468,225</t>
        </is>
      </c>
      <c r="H44" t="inlineStr">
        <is>
          <t>-445,014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  Common Stock Payments</t>
        </is>
      </c>
      <c r="D45" t="inlineStr">
        <is>
          <t>-235,410</t>
        </is>
      </c>
      <c r="E45" t="inlineStr">
        <is>
          <t>-219,762</t>
        </is>
      </c>
      <c r="F45" t="inlineStr">
        <is>
          <t>-700,125</t>
        </is>
      </c>
      <c r="G45" t="inlineStr">
        <is>
          <t>-468,225</t>
        </is>
      </c>
      <c r="H45" t="inlineStr">
        <is>
          <t>-445,014</t>
        </is>
      </c>
    </row>
    <row r="46">
      <c r="A46" s="1" t="n">
        <v>44</v>
      </c>
      <c r="B46" t="inlineStr">
        <is>
          <t>3.1.3.</t>
        </is>
      </c>
      <c r="C46" t="inlineStr">
        <is>
          <t xml:space="preserve">  =&gt;Cash Dividends Paid</t>
        </is>
      </c>
      <c r="D46" t="inlineStr">
        <is>
          <t>-125,173</t>
        </is>
      </c>
      <c r="E46" t="inlineStr">
        <is>
          <t>-100,813</t>
        </is>
      </c>
      <c r="F46" t="inlineStr">
        <is>
          <t>-78,682</t>
        </is>
      </c>
      <c r="G46" t="inlineStr">
        <is>
          <t>-71,358</t>
        </is>
      </c>
      <c r="H46" t="inlineStr">
        <is>
          <t>-</t>
        </is>
      </c>
    </row>
    <row r="47">
      <c r="A47" s="1" t="n">
        <v>45</v>
      </c>
      <c r="B47" t="inlineStr">
        <is>
          <t>3.1.3.1.</t>
        </is>
      </c>
      <c r="C47" t="inlineStr">
        <is>
          <t xml:space="preserve">  =&gt;  Common Stock Dividend Paid</t>
        </is>
      </c>
      <c r="D47" t="inlineStr">
        <is>
          <t>-125,173</t>
        </is>
      </c>
      <c r="E47" t="inlineStr">
        <is>
          <t>-100,813</t>
        </is>
      </c>
      <c r="F47" t="inlineStr">
        <is>
          <t>-78,682</t>
        </is>
      </c>
      <c r="G47" t="inlineStr">
        <is>
          <t>-71,358</t>
        </is>
      </c>
      <c r="H47" t="inlineStr">
        <is>
          <t>-</t>
        </is>
      </c>
    </row>
    <row r="48">
      <c r="A48" s="1" t="n">
        <v>46</v>
      </c>
      <c r="B48" t="inlineStr">
        <is>
          <t>3.1.4.</t>
        </is>
      </c>
      <c r="C48" t="inlineStr">
        <is>
          <t xml:space="preserve">  =&gt;Proceeds from Stock Option Exercised</t>
        </is>
      </c>
      <c r="D48" t="inlineStr">
        <is>
          <t>133</t>
        </is>
      </c>
      <c r="E48" t="inlineStr">
        <is>
          <t>125</t>
        </is>
      </c>
      <c r="F48" t="inlineStr">
        <is>
          <t>179</t>
        </is>
      </c>
      <c r="G48" t="inlineStr">
        <is>
          <t>831</t>
        </is>
      </c>
      <c r="H48" t="inlineStr">
        <is>
          <t>1,539</t>
        </is>
      </c>
    </row>
    <row r="49">
      <c r="A49" s="1" t="n">
        <v>47</v>
      </c>
      <c r="B49" t="inlineStr">
        <is>
          <t>3.1.5.</t>
        </is>
      </c>
      <c r="C49" t="inlineStr">
        <is>
          <t xml:space="preserve">    Net Other Financing Charges</t>
        </is>
      </c>
      <c r="D49" t="inlineStr">
        <is>
          <t>-4,571</t>
        </is>
      </c>
      <c r="E49" t="inlineStr">
        <is>
          <t>-4,255</t>
        </is>
      </c>
      <c r="F49" t="inlineStr">
        <is>
          <t>-4,270</t>
        </is>
      </c>
      <c r="G49" t="inlineStr">
        <is>
          <t>-1,473</t>
        </is>
      </c>
      <c r="H49" t="inlineStr">
        <is>
          <t>-47,224</t>
        </is>
      </c>
    </row>
    <row r="50">
      <c r="A50" s="1" t="n">
        <v>48</v>
      </c>
      <c r="B50" t="inlineStr">
        <is>
          <t>4.</t>
        </is>
      </c>
      <c r="C50" t="inlineStr">
        <is>
          <t>End Cash Position</t>
        </is>
      </c>
      <c r="D50" t="inlineStr">
        <is>
          <t>212,179</t>
        </is>
      </c>
      <c r="E50" t="inlineStr">
        <is>
          <t>249,418</t>
        </is>
      </c>
      <c r="F50" t="inlineStr">
        <is>
          <t>142,617</t>
        </is>
      </c>
      <c r="G50" t="inlineStr">
        <is>
          <t>238,147</t>
        </is>
      </c>
      <c r="H50" t="inlineStr">
        <is>
          <t>666,681</t>
        </is>
      </c>
    </row>
    <row r="51">
      <c r="A51" s="1" t="n">
        <v>49</v>
      </c>
      <c r="B51" t="inlineStr">
        <is>
          <t>4.1.</t>
        </is>
      </c>
      <c r="C51">
        <f>&gt;Changes in Cash</f>
        <v/>
      </c>
      <c r="D51" t="inlineStr">
        <is>
          <t>23,065</t>
        </is>
      </c>
      <c r="E51" t="inlineStr">
        <is>
          <t>106,801</t>
        </is>
      </c>
      <c r="F51" t="inlineStr">
        <is>
          <t>-95,530</t>
        </is>
      </c>
      <c r="G51" t="inlineStr">
        <is>
          <t>-428,534</t>
        </is>
      </c>
      <c r="H51" t="inlineStr">
        <is>
          <t>62,483</t>
        </is>
      </c>
    </row>
    <row r="52">
      <c r="A52" s="1" t="n">
        <v>50</v>
      </c>
      <c r="B52" t="inlineStr">
        <is>
          <t>4.2.</t>
        </is>
      </c>
      <c r="C52" t="inlineStr">
        <is>
          <t xml:space="preserve">  Beginning Cash Position</t>
        </is>
      </c>
      <c r="D52" t="inlineStr">
        <is>
          <t>189,114</t>
        </is>
      </c>
      <c r="E52" t="inlineStr">
        <is>
          <t>142,617</t>
        </is>
      </c>
      <c r="F52" t="inlineStr">
        <is>
          <t>238,147</t>
        </is>
      </c>
      <c r="G52" t="inlineStr">
        <is>
          <t>666,681</t>
        </is>
      </c>
      <c r="H52" t="inlineStr">
        <is>
          <t>604,198</t>
        </is>
      </c>
    </row>
    <row r="53">
      <c r="A53" s="1" t="n">
        <v>51</v>
      </c>
      <c r="B53" t="inlineStr">
        <is>
          <t>5.</t>
        </is>
      </c>
      <c r="C53" t="inlineStr">
        <is>
          <t>Income Tax Paid Supplemental Data</t>
        </is>
      </c>
      <c r="D53" t="inlineStr">
        <is>
          <t>117,878</t>
        </is>
      </c>
      <c r="E53" t="inlineStr">
        <is>
          <t>139,623</t>
        </is>
      </c>
      <c r="F53" t="inlineStr">
        <is>
          <t>74,918</t>
        </is>
      </c>
      <c r="G53" t="inlineStr">
        <is>
          <t>41,725</t>
        </is>
      </c>
      <c r="H53" t="inlineStr">
        <is>
          <t>9,605</t>
        </is>
      </c>
    </row>
    <row r="54">
      <c r="A54" s="1" t="n">
        <v>52</v>
      </c>
      <c r="B54" t="inlineStr">
        <is>
          <t>6.</t>
        </is>
      </c>
      <c r="C54" t="inlineStr">
        <is>
          <t>Interest Paid Supplemental Data</t>
        </is>
      </c>
      <c r="D54" t="inlineStr">
        <is>
          <t>10,122</t>
        </is>
      </c>
      <c r="E54" t="inlineStr">
        <is>
          <t>11,811</t>
        </is>
      </c>
      <c r="F54" t="inlineStr">
        <is>
          <t>21,817</t>
        </is>
      </c>
      <c r="G54" t="inlineStr">
        <is>
          <t>23,348</t>
        </is>
      </c>
      <c r="H54" t="inlineStr">
        <is>
          <t>11,377</t>
        </is>
      </c>
    </row>
    <row r="55">
      <c r="A55" s="1" t="n">
        <v>53</v>
      </c>
      <c r="B55" t="inlineStr">
        <is>
          <t>7.</t>
        </is>
      </c>
      <c r="C55" t="inlineStr">
        <is>
          <t>Capital Expenditure</t>
        </is>
      </c>
      <c r="D55" t="inlineStr">
        <is>
          <t>-12,947</t>
        </is>
      </c>
      <c r="E55" t="inlineStr">
        <is>
          <t>-18,325</t>
        </is>
      </c>
      <c r="F55" t="inlineStr">
        <is>
          <t>-30,619</t>
        </is>
      </c>
      <c r="G55" t="inlineStr">
        <is>
          <t>-9,684</t>
        </is>
      </c>
      <c r="H55" t="inlineStr">
        <is>
          <t>-9,115</t>
        </is>
      </c>
    </row>
    <row r="56">
      <c r="A56" s="1" t="n">
        <v>54</v>
      </c>
      <c r="B56" t="inlineStr">
        <is>
          <t>8.</t>
        </is>
      </c>
      <c r="C56" t="inlineStr">
        <is>
          <t>Issuance of Debt</t>
        </is>
      </c>
      <c r="D56" t="inlineStr">
        <is>
          <t>67,500</t>
        </is>
      </c>
      <c r="E56" t="inlineStr">
        <is>
          <t>112,500</t>
        </is>
      </c>
      <c r="F56" t="inlineStr">
        <is>
          <t>427,500</t>
        </is>
      </c>
      <c r="G56" t="inlineStr">
        <is>
          <t>35,000</t>
        </is>
      </c>
      <c r="H56" t="inlineStr">
        <is>
          <t>718,500</t>
        </is>
      </c>
    </row>
    <row r="57">
      <c r="A57" s="1" t="n">
        <v>55</v>
      </c>
      <c r="B57" t="inlineStr">
        <is>
          <t>9.</t>
        </is>
      </c>
      <c r="C57" t="inlineStr">
        <is>
          <t>Repayment of Debt</t>
        </is>
      </c>
      <c r="D57" t="inlineStr">
        <is>
          <t>-163,750</t>
        </is>
      </c>
      <c r="E57" t="inlineStr">
        <is>
          <t>-273,750</t>
        </is>
      </c>
      <c r="F57" t="inlineStr">
        <is>
          <t>-270,000</t>
        </is>
      </c>
      <c r="G57" t="inlineStr">
        <is>
          <t>-25,000</t>
        </is>
      </c>
      <c r="H57" t="inlineStr">
        <is>
          <t>-488,250</t>
        </is>
      </c>
    </row>
    <row r="58">
      <c r="A58" s="1" t="n">
        <v>56</v>
      </c>
      <c r="B58" t="inlineStr">
        <is>
          <t>10.</t>
        </is>
      </c>
      <c r="C58" t="inlineStr">
        <is>
          <t>Repurchase of Capital Stock</t>
        </is>
      </c>
      <c r="D58" t="inlineStr">
        <is>
          <t>-235,410</t>
        </is>
      </c>
      <c r="E58" t="inlineStr">
        <is>
          <t>-219,762</t>
        </is>
      </c>
      <c r="F58" t="inlineStr">
        <is>
          <t>-700,125</t>
        </is>
      </c>
      <c r="G58" t="inlineStr">
        <is>
          <t>-468,225</t>
        </is>
      </c>
      <c r="H58" t="inlineStr">
        <is>
          <t>-445,014</t>
        </is>
      </c>
    </row>
    <row r="59">
      <c r="A59" s="1" t="n">
        <v>57</v>
      </c>
      <c r="B59" t="inlineStr">
        <is>
          <t>11.</t>
        </is>
      </c>
      <c r="C59" t="inlineStr">
        <is>
          <t>Free Cash Flow</t>
        </is>
      </c>
      <c r="D59" t="inlineStr">
        <is>
          <t>486,251</t>
        </is>
      </c>
      <c r="E59" t="inlineStr">
        <is>
          <t>593,697</t>
        </is>
      </c>
      <c r="F59" t="inlineStr">
        <is>
          <t>429,665</t>
        </is>
      </c>
      <c r="G59" t="inlineStr">
        <is>
          <t>249,574</t>
        </is>
      </c>
      <c r="H59" t="inlineStr">
        <is>
          <t>322,932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