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1/30/2021</t>
        </is>
      </c>
      <c r="F1" s="1" t="inlineStr">
        <is>
          <t>1/30/2020</t>
        </is>
      </c>
      <c r="G1" s="1" t="inlineStr">
        <is>
          <t>1/30/2019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3,910,973</t>
        </is>
      </c>
      <c r="E2" t="inlineStr">
        <is>
          <t>2,651,368</t>
        </is>
      </c>
      <c r="F2" t="inlineStr">
        <is>
          <t>622,658</t>
        </is>
      </c>
      <c r="G2" t="inlineStr">
        <is>
          <t>330,517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3,910,973</t>
        </is>
      </c>
      <c r="E3" t="inlineStr">
        <is>
          <t>2,651,368</t>
        </is>
      </c>
      <c r="F3" t="inlineStr">
        <is>
          <t>622,658</t>
        </is>
      </c>
      <c r="G3" t="inlineStr">
        <is>
          <t>330,517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1,064,491</t>
        </is>
      </c>
      <c r="E4" t="inlineStr">
        <is>
          <t>821,989</t>
        </is>
      </c>
      <c r="F4" t="inlineStr">
        <is>
          <t>115,396</t>
        </is>
      </c>
      <c r="G4" t="inlineStr">
        <is>
          <t>61,001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2,846,482</t>
        </is>
      </c>
      <c r="E5" t="inlineStr">
        <is>
          <t>1,829,379</t>
        </is>
      </c>
      <c r="F5" t="inlineStr">
        <is>
          <t>507,262</t>
        </is>
      </c>
      <c r="G5" t="inlineStr">
        <is>
          <t>269,516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1,778,593</t>
        </is>
      </c>
      <c r="E6" t="inlineStr">
        <is>
          <t>1,169,531</t>
        </is>
      </c>
      <c r="F6" t="inlineStr">
        <is>
          <t>494,566</t>
        </is>
      </c>
      <c r="G6" t="inlineStr">
        <is>
          <t>263,349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1,480,224</t>
        </is>
      </c>
      <c r="E7" t="inlineStr">
        <is>
          <t>1,005,451</t>
        </is>
      </c>
      <c r="F7" t="inlineStr">
        <is>
          <t>427,487</t>
        </is>
      </c>
      <c r="G7" t="inlineStr">
        <is>
          <t>230,335</t>
        </is>
      </c>
    </row>
    <row r="8">
      <c r="A8" s="1" t="n">
        <v>6</v>
      </c>
      <c r="B8" t="inlineStr">
        <is>
          <t>4.1.1.</t>
        </is>
      </c>
      <c r="C8">
        <f>&gt;=&gt;General &amp; Administrative Expense</f>
        <v/>
      </c>
      <c r="D8" t="inlineStr">
        <is>
          <t>455,662</t>
        </is>
      </c>
      <c r="E8" t="inlineStr">
        <is>
          <t>320,547</t>
        </is>
      </c>
      <c r="F8" t="inlineStr">
        <is>
          <t>86,841</t>
        </is>
      </c>
      <c r="G8" t="inlineStr">
        <is>
          <t>44,514</t>
        </is>
      </c>
    </row>
    <row r="9">
      <c r="A9" s="1" t="n">
        <v>7</v>
      </c>
      <c r="B9" t="inlineStr">
        <is>
          <t>4.1.1.1.</t>
        </is>
      </c>
      <c r="C9">
        <f>&gt;=&gt;  Other G and A</f>
        <v/>
      </c>
      <c r="D9" t="inlineStr">
        <is>
          <t>455,662</t>
        </is>
      </c>
      <c r="E9" t="inlineStr">
        <is>
          <t>320,547</t>
        </is>
      </c>
      <c r="F9" t="inlineStr">
        <is>
          <t>86,841</t>
        </is>
      </c>
      <c r="G9" t="inlineStr">
        <is>
          <t>44,514</t>
        </is>
      </c>
    </row>
    <row r="10">
      <c r="A10" s="1" t="n">
        <v>8</v>
      </c>
      <c r="B10" t="inlineStr">
        <is>
          <t>4.1.2.</t>
        </is>
      </c>
      <c r="C10">
        <f>&gt;  Selling &amp; Marketing Expense</f>
        <v/>
      </c>
      <c r="D10" t="inlineStr">
        <is>
          <t>1,024,562</t>
        </is>
      </c>
      <c r="E10" t="inlineStr">
        <is>
          <t>684,904</t>
        </is>
      </c>
      <c r="F10" t="inlineStr">
        <is>
          <t>340,646</t>
        </is>
      </c>
      <c r="G10" t="inlineStr">
        <is>
          <t>185,821</t>
        </is>
      </c>
    </row>
    <row r="11">
      <c r="A11" s="1" t="n">
        <v>9</v>
      </c>
      <c r="B11" t="inlineStr">
        <is>
          <t>4.2.</t>
        </is>
      </c>
      <c r="C11" t="inlineStr">
        <is>
          <t xml:space="preserve">  Research &amp; Development</t>
        </is>
      </c>
      <c r="D11" t="inlineStr">
        <is>
          <t>298,369</t>
        </is>
      </c>
      <c r="E11" t="inlineStr">
        <is>
          <t>164,080</t>
        </is>
      </c>
      <c r="F11" t="inlineStr">
        <is>
          <t>67,079</t>
        </is>
      </c>
      <c r="G11" t="inlineStr">
        <is>
          <t>33,014</t>
        </is>
      </c>
    </row>
    <row r="12">
      <c r="A12" s="1" t="n">
        <v>10</v>
      </c>
      <c r="B12" t="inlineStr">
        <is>
          <t>5.</t>
        </is>
      </c>
      <c r="C12" t="inlineStr">
        <is>
          <t>Operating Income</t>
        </is>
      </c>
      <c r="D12" t="inlineStr">
        <is>
          <t>1,067,889</t>
        </is>
      </c>
      <c r="E12" t="inlineStr">
        <is>
          <t>659,848</t>
        </is>
      </c>
      <c r="F12" t="inlineStr">
        <is>
          <t>12,696</t>
        </is>
      </c>
      <c r="G12" t="inlineStr">
        <is>
          <t>6,167</t>
        </is>
      </c>
    </row>
    <row r="13">
      <c r="A13" s="1" t="n">
        <v>11</v>
      </c>
      <c r="B13" t="inlineStr">
        <is>
          <t>6.</t>
        </is>
      </c>
      <c r="C13" t="inlineStr">
        <is>
          <t>Net Non Operating Interest Income Expense</t>
        </is>
      </c>
      <c r="D13" t="inlineStr">
        <is>
          <t>7,903</t>
        </is>
      </c>
      <c r="E13" t="inlineStr">
        <is>
          <t>18,186</t>
        </is>
      </c>
      <c r="F13" t="inlineStr">
        <is>
          <t>13,666</t>
        </is>
      </c>
      <c r="G13" t="inlineStr">
        <is>
          <t>1,837</t>
        </is>
      </c>
    </row>
    <row r="14">
      <c r="A14" s="1" t="n">
        <v>12</v>
      </c>
      <c r="B14" t="inlineStr">
        <is>
          <t>6.1.</t>
        </is>
      </c>
      <c r="C14">
        <f>&gt;Interest Income Non Operating</f>
        <v/>
      </c>
      <c r="D14" t="inlineStr">
        <is>
          <t>-</t>
        </is>
      </c>
      <c r="E14" t="inlineStr">
        <is>
          <t>18,186</t>
        </is>
      </c>
      <c r="F14" t="inlineStr">
        <is>
          <t>13,666</t>
        </is>
      </c>
      <c r="G14" t="inlineStr">
        <is>
          <t>1,837</t>
        </is>
      </c>
    </row>
    <row r="15">
      <c r="A15" s="1" t="n">
        <v>13</v>
      </c>
      <c r="B15" t="inlineStr">
        <is>
          <t>6.2.</t>
        </is>
      </c>
      <c r="C15" t="inlineStr">
        <is>
          <t xml:space="preserve">  Total Other Finance Cost</t>
        </is>
      </c>
      <c r="D15" t="inlineStr">
        <is>
          <t>-13,666</t>
        </is>
      </c>
      <c r="E15" t="inlineStr">
        <is>
          <t>-</t>
        </is>
      </c>
      <c r="F15" t="inlineStr">
        <is>
          <t>-13,666</t>
        </is>
      </c>
      <c r="G15" t="inlineStr">
        <is>
          <t>-1,837</t>
        </is>
      </c>
    </row>
    <row r="16">
      <c r="A16" s="1" t="n">
        <v>14</v>
      </c>
      <c r="B16" t="inlineStr">
        <is>
          <t>7.</t>
        </is>
      </c>
      <c r="C16" t="inlineStr">
        <is>
          <t>Other Income Expense</t>
        </is>
      </c>
      <c r="D16" t="inlineStr">
        <is>
          <t>-</t>
        </is>
      </c>
      <c r="E16" t="inlineStr">
        <is>
          <t>-</t>
        </is>
      </c>
      <c r="F16" t="inlineStr">
        <is>
          <t>-</t>
        </is>
      </c>
      <c r="G16" t="inlineStr">
        <is>
          <t>345</t>
        </is>
      </c>
    </row>
    <row r="17">
      <c r="A17" s="1" t="n">
        <v>15</v>
      </c>
      <c r="B17" t="inlineStr">
        <is>
          <t>7.1.</t>
        </is>
      </c>
      <c r="C17" t="inlineStr">
        <is>
          <t xml:space="preserve">  Other Non Operating Income Expenses</t>
        </is>
      </c>
      <c r="D17" t="inlineStr">
        <is>
          <t>-</t>
        </is>
      </c>
      <c r="E17" t="inlineStr">
        <is>
          <t>-</t>
        </is>
      </c>
      <c r="F17" t="inlineStr">
        <is>
          <t>-</t>
        </is>
      </c>
      <c r="G17" t="inlineStr">
        <is>
          <t>345</t>
        </is>
      </c>
    </row>
    <row r="18">
      <c r="A18" s="1" t="n">
        <v>16</v>
      </c>
      <c r="B18" t="inlineStr">
        <is>
          <t>8.</t>
        </is>
      </c>
      <c r="C18" t="inlineStr">
        <is>
          <t>Pretax Income</t>
        </is>
      </c>
      <c r="D18" t="inlineStr">
        <is>
          <t>1,227,751</t>
        </is>
      </c>
      <c r="E18" t="inlineStr">
        <is>
          <t>678,034</t>
        </is>
      </c>
      <c r="F18" t="inlineStr">
        <is>
          <t>26,362</t>
        </is>
      </c>
      <c r="G18" t="inlineStr">
        <is>
          <t>8,349</t>
        </is>
      </c>
    </row>
    <row r="19">
      <c r="A19" s="1" t="n">
        <v>17</v>
      </c>
      <c r="B19" t="inlineStr">
        <is>
          <t>9.</t>
        </is>
      </c>
      <c r="C19" t="inlineStr">
        <is>
          <t>Tax Provision</t>
        </is>
      </c>
      <c r="D19" t="inlineStr">
        <is>
          <t>82,143</t>
        </is>
      </c>
      <c r="E19" t="inlineStr">
        <is>
          <t>5,718</t>
        </is>
      </c>
      <c r="F19" t="inlineStr">
        <is>
          <t>1,057</t>
        </is>
      </c>
      <c r="G19" t="inlineStr">
        <is>
          <t>765</t>
        </is>
      </c>
    </row>
    <row r="20">
      <c r="A20" s="1" t="n">
        <v>18</v>
      </c>
      <c r="B20" t="inlineStr">
        <is>
          <t>10.</t>
        </is>
      </c>
      <c r="C20" t="inlineStr">
        <is>
          <t>Net Income Common Stockholders</t>
        </is>
      </c>
      <c r="D20" t="inlineStr">
        <is>
          <t>1,144,920</t>
        </is>
      </c>
      <c r="E20" t="inlineStr">
        <is>
          <t>671,527</t>
        </is>
      </c>
      <c r="F20" t="inlineStr">
        <is>
          <t>21,750</t>
        </is>
      </c>
      <c r="G20" t="inlineStr">
        <is>
          <t>7,584</t>
        </is>
      </c>
    </row>
    <row r="21">
      <c r="A21" s="1" t="n">
        <v>19</v>
      </c>
      <c r="B21" t="inlineStr">
        <is>
          <t>10.1.</t>
        </is>
      </c>
      <c r="C21">
        <f>&gt;Net Income</f>
        <v/>
      </c>
      <c r="D21" t="inlineStr">
        <is>
          <t>1,145,608</t>
        </is>
      </c>
      <c r="E21" t="inlineStr">
        <is>
          <t>672,316</t>
        </is>
      </c>
      <c r="F21" t="inlineStr">
        <is>
          <t>25,305</t>
        </is>
      </c>
      <c r="G21" t="inlineStr">
        <is>
          <t>7,584</t>
        </is>
      </c>
    </row>
    <row r="22">
      <c r="A22" s="1" t="n">
        <v>20</v>
      </c>
      <c r="B22" t="inlineStr">
        <is>
          <t>10.1.1.</t>
        </is>
      </c>
      <c r="C22">
        <f>&gt;  Net Income Including Non-Controlling Interests</f>
        <v/>
      </c>
      <c r="D22" t="inlineStr">
        <is>
          <t>1,145,608</t>
        </is>
      </c>
      <c r="E22" t="inlineStr">
        <is>
          <t>672,316</t>
        </is>
      </c>
      <c r="F22" t="inlineStr">
        <is>
          <t>25,305</t>
        </is>
      </c>
      <c r="G22" t="inlineStr">
        <is>
          <t>7,584</t>
        </is>
      </c>
    </row>
    <row r="23">
      <c r="A23" s="1" t="n">
        <v>21</v>
      </c>
      <c r="B23" t="inlineStr">
        <is>
          <t>10.1.1.1.</t>
        </is>
      </c>
      <c r="C23">
        <f>&gt;    Net Income Continuous Operations</f>
        <v/>
      </c>
      <c r="D23" t="inlineStr">
        <is>
          <t>1,145,608</t>
        </is>
      </c>
      <c r="E23" t="inlineStr">
        <is>
          <t>672,316</t>
        </is>
      </c>
      <c r="F23" t="inlineStr">
        <is>
          <t>25,305</t>
        </is>
      </c>
      <c r="G23" t="inlineStr">
        <is>
          <t>7,584</t>
        </is>
      </c>
    </row>
    <row r="24">
      <c r="A24" s="1" t="n">
        <v>22</v>
      </c>
      <c r="B24" t="inlineStr">
        <is>
          <t>10.2.</t>
        </is>
      </c>
      <c r="C24" t="inlineStr">
        <is>
          <t xml:space="preserve">  Otherunder Preferred Stock Dividend</t>
        </is>
      </c>
      <c r="D24" t="inlineStr">
        <is>
          <t>688</t>
        </is>
      </c>
      <c r="E24" t="inlineStr">
        <is>
          <t>789</t>
        </is>
      </c>
      <c r="F24" t="inlineStr">
        <is>
          <t>3,555</t>
        </is>
      </c>
      <c r="G24" t="inlineStr">
        <is>
          <t>-</t>
        </is>
      </c>
    </row>
    <row r="25">
      <c r="A25" s="1" t="n">
        <v>23</v>
      </c>
      <c r="B25" t="inlineStr">
        <is>
          <t>11.</t>
        </is>
      </c>
      <c r="C25" t="inlineStr">
        <is>
          <t>Average Dilution Earnings</t>
        </is>
      </c>
      <c r="D25" t="inlineStr">
        <is>
          <t>0</t>
        </is>
      </c>
      <c r="E25" t="inlineStr">
        <is>
          <t>-</t>
        </is>
      </c>
      <c r="F25" t="inlineStr">
        <is>
          <t>0</t>
        </is>
      </c>
      <c r="G25" t="inlineStr">
        <is>
          <t>-</t>
        </is>
      </c>
    </row>
    <row r="26">
      <c r="A26" s="1" t="n">
        <v>24</v>
      </c>
      <c r="B26" t="inlineStr">
        <is>
          <t>12.</t>
        </is>
      </c>
      <c r="C26" t="inlineStr">
        <is>
          <t>Diluted NI Available to Com Stockholders</t>
        </is>
      </c>
      <c r="D26" t="inlineStr">
        <is>
          <t>1,144,920</t>
        </is>
      </c>
      <c r="E26" t="inlineStr">
        <is>
          <t>671,527</t>
        </is>
      </c>
      <c r="F26" t="inlineStr">
        <is>
          <t>21,750</t>
        </is>
      </c>
      <c r="G26" t="inlineStr">
        <is>
          <t>7,584</t>
        </is>
      </c>
    </row>
    <row r="27">
      <c r="A27" s="1" t="n">
        <v>25</v>
      </c>
      <c r="B27" t="inlineStr">
        <is>
          <t>13.</t>
        </is>
      </c>
      <c r="C27" t="inlineStr">
        <is>
          <t>Basic EPS</t>
        </is>
      </c>
      <c r="D27" t="inlineStr">
        <is>
          <t>-</t>
        </is>
      </c>
      <c r="E27" t="inlineStr">
        <is>
          <t>2.37</t>
        </is>
      </c>
      <c r="F27" t="inlineStr">
        <is>
          <t>0.09</t>
        </is>
      </c>
      <c r="G27" t="inlineStr">
        <is>
          <t>0.03</t>
        </is>
      </c>
    </row>
    <row r="28">
      <c r="A28" s="1" t="n">
        <v>26</v>
      </c>
      <c r="B28" t="inlineStr">
        <is>
          <t>14.</t>
        </is>
      </c>
      <c r="C28" t="inlineStr">
        <is>
          <t>Diluted EPS</t>
        </is>
      </c>
      <c r="D28" t="inlineStr">
        <is>
          <t>-</t>
        </is>
      </c>
      <c r="E28" t="inlineStr">
        <is>
          <t>2.25</t>
        </is>
      </c>
      <c r="F28" t="inlineStr">
        <is>
          <t>0.09</t>
        </is>
      </c>
      <c r="G28" t="inlineStr">
        <is>
          <t>0.03</t>
        </is>
      </c>
    </row>
    <row r="29">
      <c r="A29" s="1" t="n">
        <v>27</v>
      </c>
      <c r="B29" t="inlineStr">
        <is>
          <t>15.</t>
        </is>
      </c>
      <c r="C29" t="inlineStr">
        <is>
          <t>Basic Average Shares</t>
        </is>
      </c>
      <c r="D29" t="inlineStr">
        <is>
          <t>-</t>
        </is>
      </c>
      <c r="E29" t="inlineStr">
        <is>
          <t>283,854</t>
        </is>
      </c>
      <c r="F29" t="inlineStr">
        <is>
          <t>233,641</t>
        </is>
      </c>
      <c r="G29" t="inlineStr">
        <is>
          <t>237,282</t>
        </is>
      </c>
    </row>
    <row r="30">
      <c r="A30" s="1" t="n">
        <v>28</v>
      </c>
      <c r="B30" t="inlineStr">
        <is>
          <t>16.</t>
        </is>
      </c>
      <c r="C30" t="inlineStr">
        <is>
          <t>Diluted Average Shares</t>
        </is>
      </c>
      <c r="D30" t="inlineStr">
        <is>
          <t>-</t>
        </is>
      </c>
      <c r="E30" t="inlineStr">
        <is>
          <t>298,128</t>
        </is>
      </c>
      <c r="F30" t="inlineStr">
        <is>
          <t>254,298</t>
        </is>
      </c>
      <c r="G30" t="inlineStr">
        <is>
          <t>268,805</t>
        </is>
      </c>
    </row>
    <row r="31">
      <c r="A31" s="1" t="n">
        <v>29</v>
      </c>
      <c r="B31" t="inlineStr">
        <is>
          <t>17.</t>
        </is>
      </c>
      <c r="C31" t="inlineStr">
        <is>
          <t>Total Operating Income as Reported</t>
        </is>
      </c>
      <c r="D31" t="inlineStr">
        <is>
          <t>1,067,889</t>
        </is>
      </c>
      <c r="E31" t="inlineStr">
        <is>
          <t>659,848</t>
        </is>
      </c>
      <c r="F31" t="inlineStr">
        <is>
          <t>12,696</t>
        </is>
      </c>
      <c r="G31" t="inlineStr">
        <is>
          <t>6,167</t>
        </is>
      </c>
    </row>
    <row r="32">
      <c r="A32" s="1" t="n">
        <v>30</v>
      </c>
      <c r="B32" t="inlineStr">
        <is>
          <t>18.</t>
        </is>
      </c>
      <c r="C32" t="inlineStr">
        <is>
          <t>Total Expenses</t>
        </is>
      </c>
      <c r="D32" t="inlineStr">
        <is>
          <t>2,843,084</t>
        </is>
      </c>
      <c r="E32" t="inlineStr">
        <is>
          <t>1,991,520</t>
        </is>
      </c>
      <c r="F32" t="inlineStr">
        <is>
          <t>609,962</t>
        </is>
      </c>
      <c r="G32" t="inlineStr">
        <is>
          <t>324,350</t>
        </is>
      </c>
    </row>
    <row r="33">
      <c r="A33" s="1" t="n">
        <v>31</v>
      </c>
      <c r="B33" t="inlineStr">
        <is>
          <t>19.</t>
        </is>
      </c>
      <c r="C33" t="inlineStr">
        <is>
          <t>Net Income from Continuing &amp; Discontinued Operation</t>
        </is>
      </c>
      <c r="D33" t="inlineStr">
        <is>
          <t>1,145,608</t>
        </is>
      </c>
      <c r="E33" t="inlineStr">
        <is>
          <t>672,316</t>
        </is>
      </c>
      <c r="F33" t="inlineStr">
        <is>
          <t>25,305</t>
        </is>
      </c>
      <c r="G33" t="inlineStr">
        <is>
          <t>7,584</t>
        </is>
      </c>
    </row>
    <row r="34">
      <c r="A34" s="1" t="n">
        <v>32</v>
      </c>
      <c r="B34" t="inlineStr">
        <is>
          <t>20.</t>
        </is>
      </c>
      <c r="C34" t="inlineStr">
        <is>
          <t>Normalized Income</t>
        </is>
      </c>
      <c r="D34" t="inlineStr">
        <is>
          <t>1,003,816</t>
        </is>
      </c>
      <c r="E34" t="inlineStr">
        <is>
          <t>672,316</t>
        </is>
      </c>
      <c r="F34" t="inlineStr">
        <is>
          <t>25,305</t>
        </is>
      </c>
      <c r="G34" t="inlineStr">
        <is>
          <t>7,584</t>
        </is>
      </c>
    </row>
    <row r="35">
      <c r="A35" s="1" t="n">
        <v>33</v>
      </c>
      <c r="B35" t="inlineStr">
        <is>
          <t>21.</t>
        </is>
      </c>
      <c r="C35" t="inlineStr">
        <is>
          <t>Interest Income</t>
        </is>
      </c>
      <c r="D35" t="inlineStr">
        <is>
          <t>-</t>
        </is>
      </c>
      <c r="E35" t="inlineStr">
        <is>
          <t>18,186</t>
        </is>
      </c>
      <c r="F35" t="inlineStr">
        <is>
          <t>13,666</t>
        </is>
      </c>
      <c r="G35" t="inlineStr">
        <is>
          <t>1,837</t>
        </is>
      </c>
    </row>
    <row r="36">
      <c r="A36" s="1" t="n">
        <v>34</v>
      </c>
      <c r="B36" t="inlineStr">
        <is>
          <t>22.</t>
        </is>
      </c>
      <c r="C36" t="inlineStr">
        <is>
          <t>Net Interest Income</t>
        </is>
      </c>
      <c r="D36" t="inlineStr">
        <is>
          <t>7,903</t>
        </is>
      </c>
      <c r="E36" t="inlineStr">
        <is>
          <t>18,186</t>
        </is>
      </c>
      <c r="F36" t="inlineStr">
        <is>
          <t>13,666</t>
        </is>
      </c>
      <c r="G36" t="inlineStr">
        <is>
          <t>1,837</t>
        </is>
      </c>
    </row>
    <row r="37">
      <c r="A37" s="1" t="n">
        <v>35</v>
      </c>
      <c r="B37" t="inlineStr">
        <is>
          <t>23.</t>
        </is>
      </c>
      <c r="C37" t="inlineStr">
        <is>
          <t>EBIT</t>
        </is>
      </c>
      <c r="D37" t="inlineStr">
        <is>
          <t>1,222,386</t>
        </is>
      </c>
      <c r="E37" t="inlineStr">
        <is>
          <t>659,848</t>
        </is>
      </c>
      <c r="F37" t="inlineStr">
        <is>
          <t>12,696</t>
        </is>
      </c>
      <c r="G37" t="inlineStr">
        <is>
          <t>6,167</t>
        </is>
      </c>
    </row>
    <row r="38">
      <c r="A38" s="1" t="n">
        <v>36</v>
      </c>
      <c r="B38" t="inlineStr">
        <is>
          <t>24.</t>
        </is>
      </c>
      <c r="C38" t="inlineStr">
        <is>
          <t>EBITDA</t>
        </is>
      </c>
      <c r="D38" t="inlineStr">
        <is>
          <t>1,267,117</t>
        </is>
      </c>
      <c r="E38" t="inlineStr">
        <is>
          <t>-</t>
        </is>
      </c>
      <c r="F38" t="inlineStr">
        <is>
          <t>-</t>
        </is>
      </c>
      <c r="G38" t="inlineStr">
        <is>
          <t>-</t>
        </is>
      </c>
    </row>
    <row r="39">
      <c r="A39" s="1" t="n">
        <v>37</v>
      </c>
      <c r="B39" t="inlineStr">
        <is>
          <t>25.</t>
        </is>
      </c>
      <c r="C39" t="inlineStr">
        <is>
          <t>Reconciled Cost of Revenue</t>
        </is>
      </c>
      <c r="D39" t="inlineStr">
        <is>
          <t>1,064,491</t>
        </is>
      </c>
      <c r="E39" t="inlineStr">
        <is>
          <t>821,989</t>
        </is>
      </c>
      <c r="F39" t="inlineStr">
        <is>
          <t>115,396</t>
        </is>
      </c>
      <c r="G39" t="inlineStr">
        <is>
          <t>61,001</t>
        </is>
      </c>
    </row>
    <row r="40">
      <c r="A40" s="1" t="n">
        <v>38</v>
      </c>
      <c r="B40" t="inlineStr">
        <is>
          <t>26.</t>
        </is>
      </c>
      <c r="C40" t="inlineStr">
        <is>
          <t>Reconciled Depreciation</t>
        </is>
      </c>
      <c r="D40" t="inlineStr">
        <is>
          <t>44,731</t>
        </is>
      </c>
      <c r="E40" t="inlineStr">
        <is>
          <t>28,857</t>
        </is>
      </c>
      <c r="F40" t="inlineStr">
        <is>
          <t>16,449</t>
        </is>
      </c>
      <c r="G40" t="inlineStr">
        <is>
          <t>7,008</t>
        </is>
      </c>
    </row>
    <row r="41">
      <c r="A41" s="1" t="n">
        <v>39</v>
      </c>
      <c r="B41" t="inlineStr">
        <is>
          <t>27.</t>
        </is>
      </c>
      <c r="C41" t="inlineStr">
        <is>
          <t>Net Income from Continuing Operation Net Minority Interest</t>
        </is>
      </c>
      <c r="D41" t="inlineStr">
        <is>
          <t>1,145,608</t>
        </is>
      </c>
      <c r="E41" t="inlineStr">
        <is>
          <t>672,316</t>
        </is>
      </c>
      <c r="F41" t="inlineStr">
        <is>
          <t>25,305</t>
        </is>
      </c>
      <c r="G41" t="inlineStr">
        <is>
          <t>7,584</t>
        </is>
      </c>
    </row>
    <row r="42">
      <c r="A42" s="1" t="n">
        <v>40</v>
      </c>
      <c r="B42" t="inlineStr">
        <is>
          <t>28.</t>
        </is>
      </c>
      <c r="C42" t="inlineStr">
        <is>
          <t>Total Unusual Items Excluding Goodwill</t>
        </is>
      </c>
      <c r="D42" t="inlineStr">
        <is>
          <t>151,959</t>
        </is>
      </c>
      <c r="E42" t="inlineStr">
        <is>
          <t>-</t>
        </is>
      </c>
      <c r="F42" t="inlineStr">
        <is>
          <t>-</t>
        </is>
      </c>
      <c r="G42" t="inlineStr">
        <is>
          <t>-</t>
        </is>
      </c>
    </row>
    <row r="43">
      <c r="A43" s="1" t="n">
        <v>41</v>
      </c>
      <c r="B43" t="inlineStr">
        <is>
          <t>29.</t>
        </is>
      </c>
      <c r="C43" t="inlineStr">
        <is>
          <t>Total Unusual Items</t>
        </is>
      </c>
      <c r="D43" t="inlineStr">
        <is>
          <t>151,959</t>
        </is>
      </c>
      <c r="E43" t="inlineStr">
        <is>
          <t>-</t>
        </is>
      </c>
      <c r="F43" t="inlineStr">
        <is>
          <t>-</t>
        </is>
      </c>
      <c r="G43" t="inlineStr">
        <is>
          <t>-</t>
        </is>
      </c>
    </row>
    <row r="44">
      <c r="A44" s="1" t="n">
        <v>42</v>
      </c>
      <c r="B44" t="inlineStr">
        <is>
          <t>30.</t>
        </is>
      </c>
      <c r="C44" t="inlineStr">
        <is>
          <t>Normalized EBITDA</t>
        </is>
      </c>
      <c r="D44" t="inlineStr">
        <is>
          <t>1,115,158</t>
        </is>
      </c>
      <c r="E44" t="inlineStr">
        <is>
          <t>688,705</t>
        </is>
      </c>
      <c r="F44" t="inlineStr">
        <is>
          <t>29,145</t>
        </is>
      </c>
      <c r="G44" t="inlineStr">
        <is>
          <t>13,175</t>
        </is>
      </c>
    </row>
    <row r="45">
      <c r="A45" s="1" t="n">
        <v>43</v>
      </c>
      <c r="B45" t="inlineStr">
        <is>
          <t>31.</t>
        </is>
      </c>
      <c r="C45" t="inlineStr">
        <is>
          <t>Tax Rate for Calcs</t>
        </is>
      </c>
      <c r="D45" t="inlineStr">
        <is>
          <t>0</t>
        </is>
      </c>
      <c r="E45" t="inlineStr">
        <is>
          <t>0</t>
        </is>
      </c>
      <c r="F45" t="inlineStr">
        <is>
          <t>0</t>
        </is>
      </c>
      <c r="G45" t="inlineStr">
        <is>
          <t>0</t>
        </is>
      </c>
    </row>
    <row r="46">
      <c r="A46" s="1" t="n">
        <v>44</v>
      </c>
      <c r="B46" t="inlineStr">
        <is>
          <t>32.</t>
        </is>
      </c>
      <c r="C46" t="inlineStr">
        <is>
          <t>Tax Effect of Unusual Items</t>
        </is>
      </c>
      <c r="D46" t="inlineStr">
        <is>
          <t>10,167</t>
        </is>
      </c>
      <c r="E46" t="inlineStr">
        <is>
          <t>0</t>
        </is>
      </c>
      <c r="F46" t="inlineStr">
        <is>
          <t>0</t>
        </is>
      </c>
      <c r="G46" t="inlineStr">
        <is>
          <t>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1/30/2021</t>
        </is>
      </c>
      <c r="E1" s="1" t="inlineStr">
        <is>
          <t>1/30/2020</t>
        </is>
      </c>
      <c r="F1" s="1" t="inlineStr">
        <is>
          <t>1/30/2019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5,297,993</t>
        </is>
      </c>
      <c r="E2" t="inlineStr">
        <is>
          <t>1,289,845</t>
        </is>
      </c>
      <c r="F2" t="inlineStr">
        <is>
          <t>354,565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4,792,865</t>
        </is>
      </c>
      <c r="E3" t="inlineStr">
        <is>
          <t>1,095,522</t>
        </is>
      </c>
      <c r="F3" t="inlineStr">
        <is>
          <t>276,719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4,244,713</t>
        </is>
      </c>
      <c r="E4" t="inlineStr">
        <is>
          <t>855,194</t>
        </is>
      </c>
      <c r="F4" t="inlineStr">
        <is>
          <t>176,401</t>
        </is>
      </c>
    </row>
    <row r="5">
      <c r="A5" s="1" t="n">
        <v>3</v>
      </c>
      <c r="B5" t="inlineStr">
        <is>
          <t>1.1.1.1.</t>
        </is>
      </c>
      <c r="C5">
        <f>&gt;=&gt;=&gt;Cash And Cash Equivalents</f>
        <v/>
      </c>
      <c r="D5" t="inlineStr">
        <is>
          <t>2,240,303</t>
        </is>
      </c>
      <c r="E5" t="inlineStr">
        <is>
          <t>283,134</t>
        </is>
      </c>
      <c r="F5" t="inlineStr">
        <is>
          <t>63,624</t>
        </is>
      </c>
    </row>
    <row r="6">
      <c r="A6" s="1" t="n">
        <v>4</v>
      </c>
      <c r="B6" t="inlineStr">
        <is>
          <t>1.1.1.2.</t>
        </is>
      </c>
      <c r="C6">
        <f>&gt;=&gt;  Other Short Term Investments</f>
        <v/>
      </c>
      <c r="D6" t="inlineStr">
        <is>
          <t>2,004,410</t>
        </is>
      </c>
      <c r="E6" t="inlineStr">
        <is>
          <t>572,060</t>
        </is>
      </c>
      <c r="F6" t="inlineStr">
        <is>
          <t>112,777</t>
        </is>
      </c>
    </row>
    <row r="7">
      <c r="A7" s="1" t="n">
        <v>5</v>
      </c>
      <c r="B7" t="inlineStr">
        <is>
          <t>1.1.2.</t>
        </is>
      </c>
      <c r="C7">
        <f>&gt;=&gt;Receivables</f>
        <v/>
      </c>
      <c r="D7" t="inlineStr">
        <is>
          <t>294,703</t>
        </is>
      </c>
      <c r="E7" t="inlineStr">
        <is>
          <t>120,435</t>
        </is>
      </c>
      <c r="F7" t="inlineStr">
        <is>
          <t>63,613</t>
        </is>
      </c>
    </row>
    <row r="8">
      <c r="A8" s="1" t="n">
        <v>6</v>
      </c>
      <c r="B8" t="inlineStr">
        <is>
          <t>1.1.2.1.</t>
        </is>
      </c>
      <c r="C8">
        <f>&gt;=&gt;  Accounts receivable</f>
        <v/>
      </c>
      <c r="D8" t="inlineStr">
        <is>
          <t>294,703</t>
        </is>
      </c>
      <c r="E8" t="inlineStr">
        <is>
          <t>120,435</t>
        </is>
      </c>
      <c r="F8" t="inlineStr">
        <is>
          <t>63,613</t>
        </is>
      </c>
    </row>
    <row r="9">
      <c r="A9" s="1" t="n">
        <v>7</v>
      </c>
      <c r="B9" t="inlineStr">
        <is>
          <t>1.1.2.1.1.</t>
        </is>
      </c>
      <c r="C9">
        <f>&gt;=&gt;  =&gt;Gross Accounts Receivable</f>
        <v/>
      </c>
      <c r="D9" t="inlineStr">
        <is>
          <t>331,547</t>
        </is>
      </c>
      <c r="E9" t="inlineStr">
        <is>
          <t>128,069</t>
        </is>
      </c>
      <c r="F9" t="inlineStr">
        <is>
          <t>65,684</t>
        </is>
      </c>
    </row>
    <row r="10">
      <c r="A10" s="1" t="n">
        <v>8</v>
      </c>
      <c r="B10" t="inlineStr">
        <is>
          <t>1.1.2.1.2.</t>
        </is>
      </c>
      <c r="C10">
        <f>&gt;=&gt;    Allowance For Doubtful Accounts Receivable</f>
        <v/>
      </c>
      <c r="D10" t="inlineStr">
        <is>
          <t>-36,844</t>
        </is>
      </c>
      <c r="E10" t="inlineStr">
        <is>
          <t>-7,634</t>
        </is>
      </c>
      <c r="F10" t="inlineStr">
        <is>
          <t>-2,071</t>
        </is>
      </c>
    </row>
    <row r="11">
      <c r="A11" s="1" t="n">
        <v>9</v>
      </c>
      <c r="B11" t="inlineStr">
        <is>
          <t>1.1.3.</t>
        </is>
      </c>
      <c r="C11">
        <f>&gt;=&gt;Prepaid Assets</f>
        <v/>
      </c>
      <c r="D11" t="inlineStr">
        <is>
          <t>60,702</t>
        </is>
      </c>
      <c r="E11" t="inlineStr">
        <is>
          <t>22,320</t>
        </is>
      </c>
      <c r="F11" t="inlineStr">
        <is>
          <t>10,252</t>
        </is>
      </c>
    </row>
    <row r="12">
      <c r="A12" s="1" t="n">
        <v>10</v>
      </c>
      <c r="B12" t="inlineStr">
        <is>
          <t>1.1.4.</t>
        </is>
      </c>
      <c r="C12">
        <f>&gt;=&gt;Restricted Cash</f>
        <v/>
      </c>
      <c r="D12" t="inlineStr">
        <is>
          <t>50,475</t>
        </is>
      </c>
      <c r="E12" t="inlineStr">
        <is>
          <t>48,547</t>
        </is>
      </c>
      <c r="F12" t="inlineStr">
        <is>
          <t>-</t>
        </is>
      </c>
    </row>
    <row r="13">
      <c r="A13" s="1" t="n">
        <v>11</v>
      </c>
      <c r="B13" t="inlineStr">
        <is>
          <t>1.1.5.</t>
        </is>
      </c>
      <c r="C13">
        <f>&gt;=&gt;Current Deferred Assets</f>
        <v/>
      </c>
      <c r="D13" t="inlineStr">
        <is>
          <t>136,630</t>
        </is>
      </c>
      <c r="E13" t="inlineStr">
        <is>
          <t>44,885</t>
        </is>
      </c>
      <c r="F13" t="inlineStr">
        <is>
          <t>26,453</t>
        </is>
      </c>
    </row>
    <row r="14">
      <c r="A14" s="1" t="n">
        <v>12</v>
      </c>
      <c r="B14" t="inlineStr">
        <is>
          <t>1.1.6.</t>
        </is>
      </c>
      <c r="C14">
        <f>&gt;  Other Current Assets</f>
        <v/>
      </c>
      <c r="D14" t="inlineStr">
        <is>
          <t>5,642</t>
        </is>
      </c>
      <c r="E14" t="inlineStr">
        <is>
          <t>4,141</t>
        </is>
      </c>
      <c r="F14" t="inlineStr">
        <is>
          <t>-</t>
        </is>
      </c>
    </row>
    <row r="15">
      <c r="A15" s="1" t="n">
        <v>13</v>
      </c>
      <c r="B15" t="inlineStr">
        <is>
          <t>1.2.</t>
        </is>
      </c>
      <c r="C15" t="inlineStr">
        <is>
          <t xml:space="preserve">  Total non-current assets</t>
        </is>
      </c>
      <c r="D15" t="inlineStr">
        <is>
          <t>505,128</t>
        </is>
      </c>
      <c r="E15" t="inlineStr">
        <is>
          <t>194,323</t>
        </is>
      </c>
      <c r="F15" t="inlineStr">
        <is>
          <t>77,846</t>
        </is>
      </c>
    </row>
    <row r="16">
      <c r="A16" s="1" t="n">
        <v>14</v>
      </c>
      <c r="B16" t="inlineStr">
        <is>
          <t>1.2.1.</t>
        </is>
      </c>
      <c r="C16" t="inlineStr">
        <is>
          <t xml:space="preserve">  =&gt;Net PPE</t>
        </is>
      </c>
      <c r="D16" t="inlineStr">
        <is>
          <t>247,573</t>
        </is>
      </c>
      <c r="E16" t="inlineStr">
        <is>
          <t>125,746</t>
        </is>
      </c>
      <c r="F16" t="inlineStr">
        <is>
          <t>37,275</t>
        </is>
      </c>
    </row>
    <row r="17">
      <c r="A17" s="1" t="n">
        <v>15</v>
      </c>
      <c r="B17" t="inlineStr">
        <is>
          <t>1.2.1.1.</t>
        </is>
      </c>
      <c r="C17" t="inlineStr">
        <is>
          <t xml:space="preserve">  =&gt;=&gt;Gross PPE</t>
        </is>
      </c>
      <c r="D17" t="inlineStr">
        <is>
          <t>299,528</t>
        </is>
      </c>
      <c r="E17" t="inlineStr">
        <is>
          <t>153,002</t>
        </is>
      </c>
      <c r="F17" t="inlineStr">
        <is>
          <t>48,743</t>
        </is>
      </c>
    </row>
    <row r="18">
      <c r="A18" s="1" t="n">
        <v>16</v>
      </c>
      <c r="B18" t="inlineStr">
        <is>
          <t>1.2.1.1.1.</t>
        </is>
      </c>
      <c r="C18" t="inlineStr">
        <is>
          <t xml:space="preserve">  =&gt;=&gt;=&gt;Properties</t>
        </is>
      </c>
      <c r="D18" t="inlineStr">
        <is>
          <t>0</t>
        </is>
      </c>
      <c r="E18" t="inlineStr">
        <is>
          <t>0</t>
        </is>
      </c>
      <c r="F18" t="inlineStr">
        <is>
          <t>0</t>
        </is>
      </c>
    </row>
    <row r="19">
      <c r="A19" s="1" t="n">
        <v>17</v>
      </c>
      <c r="B19" t="inlineStr">
        <is>
          <t>1.2.1.1.2.</t>
        </is>
      </c>
      <c r="C19" t="inlineStr">
        <is>
          <t xml:space="preserve">  =&gt;=&gt;=&gt;Machinery Furniture Equipment</t>
        </is>
      </c>
      <c r="D19" t="inlineStr">
        <is>
          <t>178,286</t>
        </is>
      </c>
      <c r="E19" t="inlineStr">
        <is>
          <t>66,179</t>
        </is>
      </c>
      <c r="F19" t="inlineStr">
        <is>
          <t>41,083</t>
        </is>
      </c>
    </row>
    <row r="20">
      <c r="A20" s="1" t="n">
        <v>18</v>
      </c>
      <c r="B20" t="inlineStr">
        <is>
          <t>1.2.1.1.3.</t>
        </is>
      </c>
      <c r="C20" t="inlineStr">
        <is>
          <t xml:space="preserve">  =&gt;=&gt;=&gt;Other Properties</t>
        </is>
      </c>
      <c r="D20" t="inlineStr">
        <is>
          <t>97,649</t>
        </is>
      </c>
      <c r="E20" t="inlineStr">
        <is>
          <t>68,608</t>
        </is>
      </c>
      <c r="F20" t="inlineStr">
        <is>
          <t>-</t>
        </is>
      </c>
    </row>
    <row r="21">
      <c r="A21" s="1" t="n">
        <v>19</v>
      </c>
      <c r="B21" t="inlineStr">
        <is>
          <t>1.2.1.1.4.</t>
        </is>
      </c>
      <c r="C21" t="inlineStr">
        <is>
          <t xml:space="preserve">  =&gt;=&gt;  Leases</t>
        </is>
      </c>
      <c r="D21" t="inlineStr">
        <is>
          <t>23,593</t>
        </is>
      </c>
      <c r="E21" t="inlineStr">
        <is>
          <t>18,215</t>
        </is>
      </c>
      <c r="F21" t="inlineStr">
        <is>
          <t>7,660</t>
        </is>
      </c>
    </row>
    <row r="22">
      <c r="A22" s="1" t="n">
        <v>20</v>
      </c>
      <c r="B22" t="inlineStr">
        <is>
          <t>1.2.1.2.</t>
        </is>
      </c>
      <c r="C22" t="inlineStr">
        <is>
          <t xml:space="preserve">  =&gt;  Accumulated Depreciation</t>
        </is>
      </c>
      <c r="D22" t="inlineStr">
        <is>
          <t>-51,955</t>
        </is>
      </c>
      <c r="E22" t="inlineStr">
        <is>
          <t>-27,256</t>
        </is>
      </c>
      <c r="F22" t="inlineStr">
        <is>
          <t>-11,468</t>
        </is>
      </c>
    </row>
    <row r="23">
      <c r="A23" s="1" t="n">
        <v>21</v>
      </c>
      <c r="B23" t="inlineStr">
        <is>
          <t>1.2.2.</t>
        </is>
      </c>
      <c r="C23" t="inlineStr">
        <is>
          <t xml:space="preserve">  =&gt;Goodwill And Other Intangible Assets</t>
        </is>
      </c>
      <c r="D23" t="inlineStr">
        <is>
          <t>35,156</t>
        </is>
      </c>
      <c r="E23" t="inlineStr">
        <is>
          <t>-</t>
        </is>
      </c>
      <c r="F23" t="inlineStr">
        <is>
          <t>-</t>
        </is>
      </c>
    </row>
    <row r="24">
      <c r="A24" s="1" t="n">
        <v>22</v>
      </c>
      <c r="B24" t="inlineStr">
        <is>
          <t>1.2.2.1.</t>
        </is>
      </c>
      <c r="C24" t="inlineStr">
        <is>
          <t xml:space="preserve">  =&gt;=&gt;Goodwill</t>
        </is>
      </c>
      <c r="D24" t="inlineStr">
        <is>
          <t>24,340</t>
        </is>
      </c>
      <c r="E24" t="inlineStr">
        <is>
          <t>-</t>
        </is>
      </c>
      <c r="F24" t="inlineStr">
        <is>
          <t>-</t>
        </is>
      </c>
    </row>
    <row r="25">
      <c r="A25" s="1" t="n">
        <v>23</v>
      </c>
      <c r="B25" t="inlineStr">
        <is>
          <t>1.2.2.2.</t>
        </is>
      </c>
      <c r="C25" t="inlineStr">
        <is>
          <t xml:space="preserve">  =&gt;  Other Intangible Assets</t>
        </is>
      </c>
      <c r="D25" t="inlineStr">
        <is>
          <t>10,816</t>
        </is>
      </c>
      <c r="E25" t="inlineStr">
        <is>
          <t>-</t>
        </is>
      </c>
      <c r="F25" t="inlineStr">
        <is>
          <t>-</t>
        </is>
      </c>
    </row>
    <row r="26">
      <c r="A26" s="1" t="n">
        <v>24</v>
      </c>
      <c r="B26" t="inlineStr">
        <is>
          <t>1.2.3.</t>
        </is>
      </c>
      <c r="C26" t="inlineStr">
        <is>
          <t xml:space="preserve">  =&gt;Investments And Advances</t>
        </is>
      </c>
      <c r="D26" t="inlineStr">
        <is>
          <t>18,668</t>
        </is>
      </c>
      <c r="E26" t="inlineStr">
        <is>
          <t>3,000</t>
        </is>
      </c>
      <c r="F26" t="inlineStr">
        <is>
          <t>-</t>
        </is>
      </c>
    </row>
    <row r="27">
      <c r="A27" s="1" t="n">
        <v>25</v>
      </c>
      <c r="B27" t="inlineStr">
        <is>
          <t>1.2.3.1.</t>
        </is>
      </c>
      <c r="C27" t="inlineStr">
        <is>
          <t xml:space="preserve">  =&gt;=&gt;Long Term Equity Investment</t>
        </is>
      </c>
      <c r="D27" t="inlineStr">
        <is>
          <t>13,538</t>
        </is>
      </c>
      <c r="E27" t="inlineStr">
        <is>
          <t>3,000</t>
        </is>
      </c>
      <c r="F27" t="inlineStr">
        <is>
          <t>-</t>
        </is>
      </c>
    </row>
    <row r="28">
      <c r="A28" s="1" t="n">
        <v>26</v>
      </c>
      <c r="B28" t="inlineStr">
        <is>
          <t>1.2.3.2.</t>
        </is>
      </c>
      <c r="C28" t="inlineStr">
        <is>
          <t xml:space="preserve">  =&gt;  Investment in Financial Assets</t>
        </is>
      </c>
      <c r="D28" t="inlineStr">
        <is>
          <t>5,130</t>
        </is>
      </c>
      <c r="E28" t="inlineStr">
        <is>
          <t>-</t>
        </is>
      </c>
      <c r="F28" t="inlineStr">
        <is>
          <t>-</t>
        </is>
      </c>
    </row>
    <row r="29">
      <c r="A29" s="1" t="n">
        <v>27</v>
      </c>
      <c r="B29" t="inlineStr">
        <is>
          <t>1.2.3.2.1.</t>
        </is>
      </c>
      <c r="C29" t="inlineStr">
        <is>
          <t xml:space="preserve">  =&gt;    Held To Maturity Securities</t>
        </is>
      </c>
      <c r="D29" t="inlineStr">
        <is>
          <t>5,130</t>
        </is>
      </c>
      <c r="E29" t="inlineStr">
        <is>
          <t>-</t>
        </is>
      </c>
      <c r="F29" t="inlineStr">
        <is>
          <t>-</t>
        </is>
      </c>
    </row>
    <row r="30">
      <c r="A30" s="1" t="n">
        <v>28</v>
      </c>
      <c r="B30" t="inlineStr">
        <is>
          <t>1.2.4.</t>
        </is>
      </c>
      <c r="C30" t="inlineStr">
        <is>
          <t xml:space="preserve">  =&gt;Non Current Accounts Receivable</t>
        </is>
      </c>
      <c r="D30" t="inlineStr">
        <is>
          <t>28,008</t>
        </is>
      </c>
      <c r="E30" t="inlineStr">
        <is>
          <t>9,011</t>
        </is>
      </c>
      <c r="F30" t="inlineStr">
        <is>
          <t>-</t>
        </is>
      </c>
    </row>
    <row r="31">
      <c r="A31" s="1" t="n">
        <v>29</v>
      </c>
      <c r="B31" t="inlineStr">
        <is>
          <t>1.2.5.</t>
        </is>
      </c>
      <c r="C31" t="inlineStr">
        <is>
          <t xml:space="preserve">  =&gt;Non Current Deferred Assets</t>
        </is>
      </c>
      <c r="D31" t="inlineStr">
        <is>
          <t>157,262</t>
        </is>
      </c>
      <c r="E31" t="inlineStr">
        <is>
          <t>46,245</t>
        </is>
      </c>
      <c r="F31" t="inlineStr">
        <is>
          <t>29,063</t>
        </is>
      </c>
    </row>
    <row r="32">
      <c r="A32" s="1" t="n">
        <v>30</v>
      </c>
      <c r="B32" t="inlineStr">
        <is>
          <t>1.2.6.</t>
        </is>
      </c>
      <c r="C32" t="inlineStr">
        <is>
          <t xml:space="preserve">  =&gt;Non Current Prepaid Assets</t>
        </is>
      </c>
      <c r="D32" t="inlineStr">
        <is>
          <t>12,386</t>
        </is>
      </c>
      <c r="E32" t="inlineStr">
        <is>
          <t>-</t>
        </is>
      </c>
      <c r="F32" t="inlineStr">
        <is>
          <t>-</t>
        </is>
      </c>
    </row>
    <row r="33">
      <c r="A33" s="1" t="n">
        <v>31</v>
      </c>
      <c r="B33" t="inlineStr">
        <is>
          <t>1.2.7.</t>
        </is>
      </c>
      <c r="C33" t="inlineStr">
        <is>
          <t xml:space="preserve">    Other Non Current Assets</t>
        </is>
      </c>
      <c r="D33" t="inlineStr">
        <is>
          <t>6,075</t>
        </is>
      </c>
      <c r="E33" t="inlineStr">
        <is>
          <t>10,321</t>
        </is>
      </c>
      <c r="F33" t="inlineStr">
        <is>
          <t>11,508</t>
        </is>
      </c>
    </row>
    <row r="34">
      <c r="A34" s="1" t="n">
        <v>32</v>
      </c>
      <c r="B34" t="inlineStr">
        <is>
          <t>2.</t>
        </is>
      </c>
      <c r="C34" t="inlineStr">
        <is>
          <t>Total Liabilities Net Minority Interest</t>
        </is>
      </c>
      <c r="D34" t="inlineStr">
        <is>
          <t>1,437,226</t>
        </is>
      </c>
      <c r="E34" t="inlineStr">
        <is>
          <t>455,902</t>
        </is>
      </c>
      <c r="F34" t="inlineStr">
        <is>
          <t>187,233</t>
        </is>
      </c>
    </row>
    <row r="35">
      <c r="A35" s="1" t="n">
        <v>33</v>
      </c>
      <c r="B35" t="inlineStr">
        <is>
          <t>2.1.</t>
        </is>
      </c>
      <c r="C35">
        <f>&gt;Current Liabilities</f>
        <v/>
      </c>
      <c r="D35" t="inlineStr">
        <is>
          <t>1,259,966</t>
        </is>
      </c>
      <c r="E35" t="inlineStr">
        <is>
          <t>333,830</t>
        </is>
      </c>
      <c r="F35" t="inlineStr">
        <is>
          <t>152,341</t>
        </is>
      </c>
    </row>
    <row r="36">
      <c r="A36" s="1" t="n">
        <v>34</v>
      </c>
      <c r="B36" t="inlineStr">
        <is>
          <t>2.1.1.</t>
        </is>
      </c>
      <c r="C36">
        <f>&gt;=&gt;Payables And Accrued Expenses</f>
        <v/>
      </c>
      <c r="D36" t="inlineStr">
        <is>
          <t>193,284</t>
        </is>
      </c>
      <c r="E36" t="inlineStr">
        <is>
          <t>19,071</t>
        </is>
      </c>
      <c r="F36" t="inlineStr">
        <is>
          <t>19,742</t>
        </is>
      </c>
    </row>
    <row r="37">
      <c r="A37" s="1" t="n">
        <v>35</v>
      </c>
      <c r="B37" t="inlineStr">
        <is>
          <t>2.1.1.1.</t>
        </is>
      </c>
      <c r="C37">
        <f>&gt;=&gt;=&gt;Payables</f>
        <v/>
      </c>
      <c r="D37" t="inlineStr">
        <is>
          <t>36,117</t>
        </is>
      </c>
      <c r="E37" t="inlineStr">
        <is>
          <t>1,596</t>
        </is>
      </c>
      <c r="F37" t="inlineStr">
        <is>
          <t>6,146</t>
        </is>
      </c>
    </row>
    <row r="38">
      <c r="A38" s="1" t="n">
        <v>36</v>
      </c>
      <c r="B38" t="inlineStr">
        <is>
          <t>2.1.1.1.1.</t>
        </is>
      </c>
      <c r="C38">
        <f>&gt;=&gt;=&gt;=&gt;Accounts Payable</f>
        <v/>
      </c>
      <c r="D38" t="inlineStr">
        <is>
          <t>8,664</t>
        </is>
      </c>
      <c r="E38" t="inlineStr">
        <is>
          <t>1,596</t>
        </is>
      </c>
      <c r="F38" t="inlineStr">
        <is>
          <t>4,963</t>
        </is>
      </c>
    </row>
    <row r="39">
      <c r="A39" s="1" t="n">
        <v>37</v>
      </c>
      <c r="B39" t="inlineStr">
        <is>
          <t>2.1.1.1.2.</t>
        </is>
      </c>
      <c r="C39">
        <f>&gt;=&gt;=&gt;  Total Tax Payable</f>
        <v/>
      </c>
      <c r="D39" t="inlineStr">
        <is>
          <t>27,453</t>
        </is>
      </c>
      <c r="E39" t="inlineStr">
        <is>
          <t>-</t>
        </is>
      </c>
      <c r="F39" t="inlineStr">
        <is>
          <t>1,183</t>
        </is>
      </c>
    </row>
    <row r="40">
      <c r="A40" s="1" t="n">
        <v>38</v>
      </c>
      <c r="B40" t="inlineStr">
        <is>
          <t>2.1.1.2.</t>
        </is>
      </c>
      <c r="C40">
        <f>&gt;=&gt;  Current Accrued Expenses</f>
        <v/>
      </c>
      <c r="D40" t="inlineStr">
        <is>
          <t>157,167</t>
        </is>
      </c>
      <c r="E40" t="inlineStr">
        <is>
          <t>17,475</t>
        </is>
      </c>
      <c r="F40" t="inlineStr">
        <is>
          <t>13,596</t>
        </is>
      </c>
    </row>
    <row r="41">
      <c r="A41" s="1" t="n">
        <v>39</v>
      </c>
      <c r="B41" t="inlineStr">
        <is>
          <t>2.1.2.</t>
        </is>
      </c>
      <c r="C41">
        <f>&gt;=&gt;Pension &amp; Other Post Retirement Benefit Plans Current</f>
        <v/>
      </c>
      <c r="D41" t="inlineStr">
        <is>
          <t>172,814</t>
        </is>
      </c>
      <c r="E41" t="inlineStr">
        <is>
          <t>86,019</t>
        </is>
      </c>
      <c r="F41" t="inlineStr">
        <is>
          <t>12,004</t>
        </is>
      </c>
    </row>
    <row r="42">
      <c r="A42" s="1" t="n">
        <v>40</v>
      </c>
      <c r="B42" t="inlineStr">
        <is>
          <t>2.1.3.</t>
        </is>
      </c>
      <c r="C42">
        <f>&gt;=&gt;Current Debt And Capital Lease Obligation</f>
        <v/>
      </c>
      <c r="D42" t="inlineStr">
        <is>
          <t>15,601</t>
        </is>
      </c>
      <c r="E42" t="inlineStr">
        <is>
          <t>7,675</t>
        </is>
      </c>
      <c r="F42" t="inlineStr">
        <is>
          <t>-</t>
        </is>
      </c>
    </row>
    <row r="43">
      <c r="A43" s="1" t="n">
        <v>41</v>
      </c>
      <c r="B43" t="inlineStr">
        <is>
          <t>2.1.3.1.</t>
        </is>
      </c>
      <c r="C43">
        <f>&gt;=&gt;  Current Capital Lease Obligation</f>
        <v/>
      </c>
      <c r="D43" t="inlineStr">
        <is>
          <t>15,601</t>
        </is>
      </c>
      <c r="E43" t="inlineStr">
        <is>
          <t>7,675</t>
        </is>
      </c>
      <c r="F43" t="inlineStr">
        <is>
          <t>-</t>
        </is>
      </c>
    </row>
    <row r="44">
      <c r="A44" s="1" t="n">
        <v>42</v>
      </c>
      <c r="B44" t="inlineStr">
        <is>
          <t>2.1.4.</t>
        </is>
      </c>
      <c r="C44">
        <f>&gt;=&gt;Current Deferred Liabilities</f>
        <v/>
      </c>
      <c r="D44" t="inlineStr">
        <is>
          <t>871,334</t>
        </is>
      </c>
      <c r="E44" t="inlineStr">
        <is>
          <t>209,542</t>
        </is>
      </c>
      <c r="F44" t="inlineStr">
        <is>
          <t>115,122</t>
        </is>
      </c>
    </row>
    <row r="45">
      <c r="A45" s="1" t="n">
        <v>43</v>
      </c>
      <c r="B45" t="inlineStr">
        <is>
          <t>2.1.4.1.</t>
        </is>
      </c>
      <c r="C45">
        <f>&gt;=&gt;  Current Deferred Revenue</f>
        <v/>
      </c>
      <c r="D45" t="inlineStr">
        <is>
          <t>871,334</t>
        </is>
      </c>
      <c r="E45" t="inlineStr">
        <is>
          <t>209,542</t>
        </is>
      </c>
      <c r="F45" t="inlineStr">
        <is>
          <t>115,122</t>
        </is>
      </c>
    </row>
    <row r="46">
      <c r="A46" s="1" t="n">
        <v>44</v>
      </c>
      <c r="B46" t="inlineStr">
        <is>
          <t>2.1.5.</t>
        </is>
      </c>
      <c r="C46">
        <f>&gt;  Other Current Liabilities</f>
        <v/>
      </c>
      <c r="D46" t="inlineStr">
        <is>
          <t>6,933</t>
        </is>
      </c>
      <c r="E46" t="inlineStr">
        <is>
          <t>11,523</t>
        </is>
      </c>
      <c r="F46" t="inlineStr">
        <is>
          <t>5,473</t>
        </is>
      </c>
    </row>
    <row r="47">
      <c r="A47" s="1" t="n">
        <v>45</v>
      </c>
      <c r="B47" t="inlineStr">
        <is>
          <t>2.2.</t>
        </is>
      </c>
      <c r="C47" t="inlineStr">
        <is>
          <t xml:space="preserve">  Total Non Current Liabilities Net Minority Interest</t>
        </is>
      </c>
      <c r="D47" t="inlineStr">
        <is>
          <t>177,260</t>
        </is>
      </c>
      <c r="E47" t="inlineStr">
        <is>
          <t>122,072</t>
        </is>
      </c>
      <c r="F47" t="inlineStr">
        <is>
          <t>34,892</t>
        </is>
      </c>
    </row>
    <row r="48">
      <c r="A48" s="1" t="n">
        <v>46</v>
      </c>
      <c r="B48" t="inlineStr">
        <is>
          <t>2.2.1.</t>
        </is>
      </c>
      <c r="C48" t="inlineStr">
        <is>
          <t xml:space="preserve">  =&gt;Long Term Debt And Capital Lease Obligation</t>
        </is>
      </c>
      <c r="D48" t="inlineStr">
        <is>
          <t>90,415</t>
        </is>
      </c>
      <c r="E48" t="inlineStr">
        <is>
          <t>64,792</t>
        </is>
      </c>
      <c r="F48" t="inlineStr">
        <is>
          <t>-</t>
        </is>
      </c>
    </row>
    <row r="49">
      <c r="A49" s="1" t="n">
        <v>47</v>
      </c>
      <c r="B49" t="inlineStr">
        <is>
          <t>2.2.1.1.</t>
        </is>
      </c>
      <c r="C49" t="inlineStr">
        <is>
          <t xml:space="preserve">  =&gt;  Long Term Capital Lease Obligation</t>
        </is>
      </c>
      <c r="D49" t="inlineStr">
        <is>
          <t>90,415</t>
        </is>
      </c>
      <c r="E49" t="inlineStr">
        <is>
          <t>64,792</t>
        </is>
      </c>
      <c r="F49" t="inlineStr">
        <is>
          <t>-</t>
        </is>
      </c>
    </row>
    <row r="50">
      <c r="A50" s="1" t="n">
        <v>48</v>
      </c>
      <c r="B50" t="inlineStr">
        <is>
          <t>2.2.2.</t>
        </is>
      </c>
      <c r="C50" t="inlineStr">
        <is>
          <t xml:space="preserve">  =&gt;Non Current Deferred Liabilities</t>
        </is>
      </c>
      <c r="D50" t="inlineStr">
        <is>
          <t>25,211</t>
        </is>
      </c>
      <c r="E50" t="inlineStr">
        <is>
          <t>20,994</t>
        </is>
      </c>
      <c r="F50" t="inlineStr">
        <is>
          <t>10,651</t>
        </is>
      </c>
    </row>
    <row r="51">
      <c r="A51" s="1" t="n">
        <v>49</v>
      </c>
      <c r="B51" t="inlineStr">
        <is>
          <t>2.2.2.1.</t>
        </is>
      </c>
      <c r="C51" t="inlineStr">
        <is>
          <t xml:space="preserve">  =&gt;  Non Current Deferred Revenue</t>
        </is>
      </c>
      <c r="D51" t="inlineStr">
        <is>
          <t>25,211</t>
        </is>
      </c>
      <c r="E51" t="inlineStr">
        <is>
          <t>20,994</t>
        </is>
      </c>
      <c r="F51" t="inlineStr">
        <is>
          <t>10,651</t>
        </is>
      </c>
    </row>
    <row r="52">
      <c r="A52" s="1" t="n">
        <v>50</v>
      </c>
      <c r="B52" t="inlineStr">
        <is>
          <t>2.2.3.</t>
        </is>
      </c>
      <c r="C52" t="inlineStr">
        <is>
          <t xml:space="preserve">  =&gt;Tradeand Other Payables Non Current</t>
        </is>
      </c>
      <c r="D52" t="inlineStr">
        <is>
          <t>58,133</t>
        </is>
      </c>
      <c r="E52" t="inlineStr">
        <is>
          <t>33,957</t>
        </is>
      </c>
      <c r="F52" t="inlineStr">
        <is>
          <t>-</t>
        </is>
      </c>
    </row>
    <row r="53">
      <c r="A53" s="1" t="n">
        <v>51</v>
      </c>
      <c r="B53" t="inlineStr">
        <is>
          <t>2.2.4.</t>
        </is>
      </c>
      <c r="C53" t="inlineStr">
        <is>
          <t xml:space="preserve">  =&gt;Preferred Securities Outside Stock Equity</t>
        </is>
      </c>
      <c r="D53" t="inlineStr">
        <is>
          <t>-</t>
        </is>
      </c>
      <c r="E53" t="inlineStr">
        <is>
          <t>0</t>
        </is>
      </c>
      <c r="F53" t="inlineStr">
        <is>
          <t>0</t>
        </is>
      </c>
    </row>
    <row r="54">
      <c r="A54" s="1" t="n">
        <v>52</v>
      </c>
      <c r="B54" t="inlineStr">
        <is>
          <t>2.2.5.</t>
        </is>
      </c>
      <c r="C54" t="inlineStr">
        <is>
          <t xml:space="preserve">    Other Non Current Liabilities</t>
        </is>
      </c>
      <c r="D54" t="inlineStr">
        <is>
          <t>3,501</t>
        </is>
      </c>
      <c r="E54" t="inlineStr">
        <is>
          <t>2,329</t>
        </is>
      </c>
      <c r="F54" t="inlineStr">
        <is>
          <t>24,241</t>
        </is>
      </c>
    </row>
    <row r="55">
      <c r="A55" s="1" t="n">
        <v>53</v>
      </c>
      <c r="B55" t="inlineStr">
        <is>
          <t>3.</t>
        </is>
      </c>
      <c r="C55" t="inlineStr">
        <is>
          <t>Total Equity Gross Minority Interest</t>
        </is>
      </c>
      <c r="D55" t="inlineStr">
        <is>
          <t>3,860,767</t>
        </is>
      </c>
      <c r="E55" t="inlineStr">
        <is>
          <t>833,943</t>
        </is>
      </c>
      <c r="F55" t="inlineStr">
        <is>
          <t>167,332</t>
        </is>
      </c>
    </row>
    <row r="56">
      <c r="A56" s="1" t="n">
        <v>54</v>
      </c>
      <c r="B56" t="inlineStr">
        <is>
          <t>3.1.</t>
        </is>
      </c>
      <c r="C56" t="inlineStr">
        <is>
          <t xml:space="preserve">  Stockholders' Equity</t>
        </is>
      </c>
      <c r="D56" t="inlineStr">
        <is>
          <t>3,860,767</t>
        </is>
      </c>
      <c r="E56" t="inlineStr">
        <is>
          <t>833,943</t>
        </is>
      </c>
      <c r="F56" t="inlineStr">
        <is>
          <t>167,332</t>
        </is>
      </c>
    </row>
    <row r="57">
      <c r="A57" s="1" t="n">
        <v>55</v>
      </c>
      <c r="B57" t="inlineStr">
        <is>
          <t>3.1.1.</t>
        </is>
      </c>
      <c r="C57" t="inlineStr">
        <is>
          <t xml:space="preserve">  =&gt;Capital Stock</t>
        </is>
      </c>
      <c r="D57" t="inlineStr">
        <is>
          <t>292</t>
        </is>
      </c>
      <c r="E57" t="inlineStr">
        <is>
          <t>277</t>
        </is>
      </c>
      <c r="F57" t="inlineStr">
        <is>
          <t>242</t>
        </is>
      </c>
    </row>
    <row r="58">
      <c r="A58" s="1" t="n">
        <v>56</v>
      </c>
      <c r="B58" t="inlineStr">
        <is>
          <t>3.1.1.1.</t>
        </is>
      </c>
      <c r="C58" t="inlineStr">
        <is>
          <t xml:space="preserve">  =&gt;=&gt;Preferred Stock</t>
        </is>
      </c>
      <c r="D58" t="inlineStr">
        <is>
          <t>0</t>
        </is>
      </c>
      <c r="E58" t="inlineStr">
        <is>
          <t>0</t>
        </is>
      </c>
      <c r="F58" t="inlineStr">
        <is>
          <t>-</t>
        </is>
      </c>
    </row>
    <row r="59">
      <c r="A59" s="1" t="n">
        <v>57</v>
      </c>
      <c r="B59" t="inlineStr">
        <is>
          <t>3.1.1.2.</t>
        </is>
      </c>
      <c r="C59" t="inlineStr">
        <is>
          <t xml:space="preserve">  =&gt;  Common Stock</t>
        </is>
      </c>
      <c r="D59" t="inlineStr">
        <is>
          <t>292</t>
        </is>
      </c>
      <c r="E59" t="inlineStr">
        <is>
          <t>277</t>
        </is>
      </c>
      <c r="F59" t="inlineStr">
        <is>
          <t>242</t>
        </is>
      </c>
    </row>
    <row r="60">
      <c r="A60" s="1" t="n">
        <v>58</v>
      </c>
      <c r="B60" t="inlineStr">
        <is>
          <t>3.1.2.</t>
        </is>
      </c>
      <c r="C60" t="inlineStr">
        <is>
          <t xml:space="preserve">  =&gt;Additional Paid in Capital</t>
        </is>
      </c>
      <c r="D60" t="inlineStr">
        <is>
          <t>3,187,168</t>
        </is>
      </c>
      <c r="E60" t="inlineStr">
        <is>
          <t>832,705</t>
        </is>
      </c>
      <c r="F60" t="inlineStr">
        <is>
          <t>192,378</t>
        </is>
      </c>
    </row>
    <row r="61">
      <c r="A61" s="1" t="n">
        <v>59</v>
      </c>
      <c r="B61" t="inlineStr">
        <is>
          <t>3.1.3.</t>
        </is>
      </c>
      <c r="C61" t="inlineStr">
        <is>
          <t xml:space="preserve">  =&gt;Retained Earnings</t>
        </is>
      </c>
      <c r="D61" t="inlineStr">
        <is>
          <t>672,468</t>
        </is>
      </c>
      <c r="E61" t="inlineStr">
        <is>
          <t>152</t>
        </is>
      </c>
      <c r="F61" t="inlineStr">
        <is>
          <t>-25,153</t>
        </is>
      </c>
    </row>
    <row r="62">
      <c r="A62" s="1" t="n">
        <v>60</v>
      </c>
      <c r="B62" t="inlineStr">
        <is>
          <t>3.1.4.</t>
        </is>
      </c>
      <c r="C62" t="inlineStr">
        <is>
          <t xml:space="preserve">    Gains Losses Not Affecting Retained Earnings</t>
        </is>
      </c>
      <c r="D62" t="inlineStr">
        <is>
          <t>839</t>
        </is>
      </c>
      <c r="E62" t="inlineStr">
        <is>
          <t>809</t>
        </is>
      </c>
      <c r="F62" t="inlineStr">
        <is>
          <t>-135</t>
        </is>
      </c>
    </row>
    <row r="63">
      <c r="A63" s="1" t="n">
        <v>61</v>
      </c>
      <c r="B63" t="inlineStr">
        <is>
          <t>4.</t>
        </is>
      </c>
      <c r="C63" t="inlineStr">
        <is>
          <t>Total Capitalization</t>
        </is>
      </c>
      <c r="D63" t="inlineStr">
        <is>
          <t>3,860,767</t>
        </is>
      </c>
      <c r="E63" t="inlineStr">
        <is>
          <t>833,943</t>
        </is>
      </c>
      <c r="F63" t="inlineStr">
        <is>
          <t>167,332</t>
        </is>
      </c>
    </row>
    <row r="64">
      <c r="A64" s="1" t="n">
        <v>62</v>
      </c>
      <c r="B64" t="inlineStr">
        <is>
          <t>5.</t>
        </is>
      </c>
      <c r="C64" t="inlineStr">
        <is>
          <t>Common Stock Equity</t>
        </is>
      </c>
      <c r="D64" t="inlineStr">
        <is>
          <t>3,860,767</t>
        </is>
      </c>
      <c r="E64" t="inlineStr">
        <is>
          <t>833,943</t>
        </is>
      </c>
      <c r="F64" t="inlineStr">
        <is>
          <t>167,332</t>
        </is>
      </c>
    </row>
    <row r="65">
      <c r="A65" s="1" t="n">
        <v>63</v>
      </c>
      <c r="B65" t="inlineStr">
        <is>
          <t>6.</t>
        </is>
      </c>
      <c r="C65" t="inlineStr">
        <is>
          <t>Capital Lease Obligations</t>
        </is>
      </c>
      <c r="D65" t="inlineStr">
        <is>
          <t>106,016</t>
        </is>
      </c>
      <c r="E65" t="inlineStr">
        <is>
          <t>72,467</t>
        </is>
      </c>
      <c r="F65" t="inlineStr">
        <is>
          <t>-</t>
        </is>
      </c>
    </row>
    <row r="66">
      <c r="A66" s="1" t="n">
        <v>64</v>
      </c>
      <c r="B66" t="inlineStr">
        <is>
          <t>7.</t>
        </is>
      </c>
      <c r="C66" t="inlineStr">
        <is>
          <t>Net Tangible Assets</t>
        </is>
      </c>
      <c r="D66" t="inlineStr">
        <is>
          <t>3,825,611</t>
        </is>
      </c>
      <c r="E66" t="inlineStr">
        <is>
          <t>833,943</t>
        </is>
      </c>
      <c r="F66" t="inlineStr">
        <is>
          <t>167,332</t>
        </is>
      </c>
    </row>
    <row r="67">
      <c r="A67" s="1" t="n">
        <v>65</v>
      </c>
      <c r="B67" t="inlineStr">
        <is>
          <t>8.</t>
        </is>
      </c>
      <c r="C67" t="inlineStr">
        <is>
          <t>Working Capital</t>
        </is>
      </c>
      <c r="D67" t="inlineStr">
        <is>
          <t>3,532,899</t>
        </is>
      </c>
      <c r="E67" t="inlineStr">
        <is>
          <t>761,692</t>
        </is>
      </c>
      <c r="F67" t="inlineStr">
        <is>
          <t>124,378</t>
        </is>
      </c>
    </row>
    <row r="68">
      <c r="A68" s="1" t="n">
        <v>66</v>
      </c>
      <c r="B68" t="inlineStr">
        <is>
          <t>9.</t>
        </is>
      </c>
      <c r="C68" t="inlineStr">
        <is>
          <t>Invested Capital</t>
        </is>
      </c>
      <c r="D68" t="inlineStr">
        <is>
          <t>3,860,767</t>
        </is>
      </c>
      <c r="E68" t="inlineStr">
        <is>
          <t>833,943</t>
        </is>
      </c>
      <c r="F68" t="inlineStr">
        <is>
          <t>167,332</t>
        </is>
      </c>
    </row>
    <row r="69">
      <c r="A69" s="1" t="n">
        <v>67</v>
      </c>
      <c r="B69" t="inlineStr">
        <is>
          <t>10.</t>
        </is>
      </c>
      <c r="C69" t="inlineStr">
        <is>
          <t>Tangible Book Value</t>
        </is>
      </c>
      <c r="D69" t="inlineStr">
        <is>
          <t>3,825,611</t>
        </is>
      </c>
      <c r="E69" t="inlineStr">
        <is>
          <t>833,943</t>
        </is>
      </c>
      <c r="F69" t="inlineStr">
        <is>
          <t>167,332</t>
        </is>
      </c>
    </row>
    <row r="70">
      <c r="A70" s="1" t="n">
        <v>68</v>
      </c>
      <c r="B70" t="inlineStr">
        <is>
          <t>11.</t>
        </is>
      </c>
      <c r="C70" t="inlineStr">
        <is>
          <t>Total Debt</t>
        </is>
      </c>
      <c r="D70" t="inlineStr">
        <is>
          <t>106,016</t>
        </is>
      </c>
      <c r="E70" t="inlineStr">
        <is>
          <t>72,467</t>
        </is>
      </c>
      <c r="F70" t="inlineStr">
        <is>
          <t>-</t>
        </is>
      </c>
    </row>
    <row r="71">
      <c r="A71" s="1" t="n">
        <v>69</v>
      </c>
      <c r="B71" t="inlineStr">
        <is>
          <t>12.</t>
        </is>
      </c>
      <c r="C71" t="inlineStr">
        <is>
          <t>Share Issued</t>
        </is>
      </c>
      <c r="D71" t="inlineStr">
        <is>
          <t>293,549</t>
        </is>
      </c>
      <c r="E71" t="inlineStr">
        <is>
          <t>278,728</t>
        </is>
      </c>
      <c r="F71" t="inlineStr">
        <is>
          <t>257,925</t>
        </is>
      </c>
    </row>
    <row r="72">
      <c r="A72" s="1" t="n">
        <v>70</v>
      </c>
      <c r="B72" t="inlineStr">
        <is>
          <t>13.</t>
        </is>
      </c>
      <c r="C72" t="inlineStr">
        <is>
          <t>Ordinary Shares Number</t>
        </is>
      </c>
      <c r="D72" t="inlineStr">
        <is>
          <t>293,549</t>
        </is>
      </c>
      <c r="E72" t="inlineStr">
        <is>
          <t>278,728</t>
        </is>
      </c>
      <c r="F72" t="inlineStr">
        <is>
          <t>257,925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1/30/2021</t>
        </is>
      </c>
      <c r="F1" s="1" t="inlineStr">
        <is>
          <t>1/30/2020</t>
        </is>
      </c>
      <c r="G1" s="1" t="inlineStr">
        <is>
          <t>1/30/2019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1,795,266</t>
        </is>
      </c>
      <c r="E2" t="inlineStr">
        <is>
          <t>1,471,177</t>
        </is>
      </c>
      <c r="F2" t="inlineStr">
        <is>
          <t>151,892</t>
        </is>
      </c>
      <c r="G2" t="inlineStr">
        <is>
          <t>51,332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1,795,266</t>
        </is>
      </c>
      <c r="E3" t="inlineStr">
        <is>
          <t>1,471,177</t>
        </is>
      </c>
      <c r="F3" t="inlineStr">
        <is>
          <t>151,892</t>
        </is>
      </c>
      <c r="G3" t="inlineStr">
        <is>
          <t>51,332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1,145,608</t>
        </is>
      </c>
      <c r="E4" t="inlineStr">
        <is>
          <t>672,316</t>
        </is>
      </c>
      <c r="F4" t="inlineStr">
        <is>
          <t>25,305</t>
        </is>
      </c>
      <c r="G4" t="inlineStr">
        <is>
          <t>7,584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=&gt;Depreciation Amortization Depletion</t>
        </is>
      </c>
      <c r="D5" t="inlineStr">
        <is>
          <t>44,731</t>
        </is>
      </c>
      <c r="E5" t="inlineStr">
        <is>
          <t>28,857</t>
        </is>
      </c>
      <c r="F5" t="inlineStr">
        <is>
          <t>16,449</t>
        </is>
      </c>
      <c r="G5" t="inlineStr">
        <is>
          <t>7,008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Depreciation &amp; amortization</t>
        </is>
      </c>
      <c r="D6" t="inlineStr">
        <is>
          <t>44,731</t>
        </is>
      </c>
      <c r="E6" t="inlineStr">
        <is>
          <t>28,857</t>
        </is>
      </c>
      <c r="F6" t="inlineStr">
        <is>
          <t>16,449</t>
        </is>
      </c>
      <c r="G6" t="inlineStr">
        <is>
          <t>7,008</t>
        </is>
      </c>
    </row>
    <row r="7">
      <c r="A7" s="1" t="n">
        <v>5</v>
      </c>
      <c r="B7" t="inlineStr">
        <is>
          <t>1.1.2.1.1.</t>
        </is>
      </c>
      <c r="C7" t="inlineStr">
        <is>
          <t xml:space="preserve">  =&gt;    Depreciation</t>
        </is>
      </c>
      <c r="D7" t="inlineStr">
        <is>
          <t>-</t>
        </is>
      </c>
      <c r="E7" t="inlineStr">
        <is>
          <t>28,857</t>
        </is>
      </c>
      <c r="F7" t="inlineStr">
        <is>
          <t>16,449</t>
        </is>
      </c>
      <c r="G7" t="inlineStr">
        <is>
          <t>7,008</t>
        </is>
      </c>
    </row>
    <row r="8">
      <c r="A8" s="1" t="n">
        <v>6</v>
      </c>
      <c r="B8" t="inlineStr">
        <is>
          <t>1.1.3.</t>
        </is>
      </c>
      <c r="C8" t="inlineStr">
        <is>
          <t xml:space="preserve">  =&gt;Provision &amp; Write Off of Assets</t>
        </is>
      </c>
      <c r="D8" t="inlineStr">
        <is>
          <t>35,271</t>
        </is>
      </c>
      <c r="E8" t="inlineStr">
        <is>
          <t>32,007</t>
        </is>
      </c>
      <c r="F8" t="inlineStr">
        <is>
          <t>6,370</t>
        </is>
      </c>
      <c r="G8" t="inlineStr">
        <is>
          <t>1,953</t>
        </is>
      </c>
    </row>
    <row r="9">
      <c r="A9" s="1" t="n">
        <v>7</v>
      </c>
      <c r="B9" t="inlineStr">
        <is>
          <t>1.1.4.</t>
        </is>
      </c>
      <c r="C9" t="inlineStr">
        <is>
          <t xml:space="preserve">  =&gt;Stock based compensation</t>
        </is>
      </c>
      <c r="D9" t="inlineStr">
        <is>
          <t>412,173</t>
        </is>
      </c>
      <c r="E9" t="inlineStr">
        <is>
          <t>275,818</t>
        </is>
      </c>
      <c r="F9" t="inlineStr">
        <is>
          <t>73,109</t>
        </is>
      </c>
      <c r="G9" t="inlineStr">
        <is>
          <t>8,941</t>
        </is>
      </c>
    </row>
    <row r="10">
      <c r="A10" s="1" t="n">
        <v>8</v>
      </c>
      <c r="B10" t="inlineStr">
        <is>
          <t>1.1.5.</t>
        </is>
      </c>
      <c r="C10" t="inlineStr">
        <is>
          <t xml:space="preserve">  =&gt;Other non-cash items</t>
        </is>
      </c>
      <c r="D10" t="inlineStr">
        <is>
          <t>180,571</t>
        </is>
      </c>
      <c r="E10" t="inlineStr">
        <is>
          <t>142,327</t>
        </is>
      </c>
      <c r="F10" t="inlineStr">
        <is>
          <t>42,918</t>
        </is>
      </c>
      <c r="G10" t="inlineStr">
        <is>
          <t>20,876</t>
        </is>
      </c>
    </row>
    <row r="11">
      <c r="A11" s="1" t="n">
        <v>9</v>
      </c>
      <c r="B11" t="inlineStr">
        <is>
          <t>1.1.6.</t>
        </is>
      </c>
      <c r="C11" t="inlineStr">
        <is>
          <t xml:space="preserve">    Change in working capital</t>
        </is>
      </c>
      <c r="D11" t="inlineStr">
        <is>
          <t>112,112</t>
        </is>
      </c>
      <c r="E11" t="inlineStr">
        <is>
          <t>319,852</t>
        </is>
      </c>
      <c r="F11" t="inlineStr">
        <is>
          <t>-12,259</t>
        </is>
      </c>
      <c r="G11" t="inlineStr">
        <is>
          <t>4,970</t>
        </is>
      </c>
    </row>
    <row r="12">
      <c r="A12" s="1" t="n">
        <v>10</v>
      </c>
      <c r="B12" t="inlineStr">
        <is>
          <t>1.1.6.1.</t>
        </is>
      </c>
      <c r="C12" t="inlineStr">
        <is>
          <t xml:space="preserve">    =&gt;Change in Receivables</t>
        </is>
      </c>
      <c r="D12" t="inlineStr">
        <is>
          <t>-137,463</t>
        </is>
      </c>
      <c r="E12" t="inlineStr">
        <is>
          <t>-219,039</t>
        </is>
      </c>
      <c r="F12" t="inlineStr">
        <is>
          <t>-64,715</t>
        </is>
      </c>
      <c r="G12" t="inlineStr">
        <is>
          <t>-41,040</t>
        </is>
      </c>
    </row>
    <row r="13">
      <c r="A13" s="1" t="n">
        <v>11</v>
      </c>
      <c r="B13" t="inlineStr">
        <is>
          <t>1.1.6.1.1.</t>
        </is>
      </c>
      <c r="C13" t="inlineStr">
        <is>
          <t xml:space="preserve">    =&gt;  Changes in Account Receivables</t>
        </is>
      </c>
      <c r="D13" t="inlineStr">
        <is>
          <t>-137,463</t>
        </is>
      </c>
      <c r="E13" t="inlineStr">
        <is>
          <t>-219,039</t>
        </is>
      </c>
      <c r="F13" t="inlineStr">
        <is>
          <t>-64,715</t>
        </is>
      </c>
      <c r="G13" t="inlineStr">
        <is>
          <t>-41,040</t>
        </is>
      </c>
    </row>
    <row r="14">
      <c r="A14" s="1" t="n">
        <v>12</v>
      </c>
      <c r="B14" t="inlineStr">
        <is>
          <t>1.1.6.2.</t>
        </is>
      </c>
      <c r="C14" t="inlineStr">
        <is>
          <t xml:space="preserve">    =&gt;Change in Prepaid Assets</t>
        </is>
      </c>
      <c r="D14" t="inlineStr">
        <is>
          <t>-92,261</t>
        </is>
      </c>
      <c r="E14" t="inlineStr">
        <is>
          <t>-68,521</t>
        </is>
      </c>
      <c r="F14" t="inlineStr">
        <is>
          <t>-24,805</t>
        </is>
      </c>
      <c r="G14" t="inlineStr">
        <is>
          <t>-7,971</t>
        </is>
      </c>
    </row>
    <row r="15">
      <c r="A15" s="1" t="n">
        <v>13</v>
      </c>
      <c r="B15" t="inlineStr">
        <is>
          <t>1.1.6.3.</t>
        </is>
      </c>
      <c r="C15" t="inlineStr">
        <is>
          <t xml:space="preserve">    =&gt;Change in Payables And Accrued Expense</t>
        </is>
      </c>
      <c r="D15" t="inlineStr">
        <is>
          <t>226,419</t>
        </is>
      </c>
      <c r="E15" t="inlineStr">
        <is>
          <t>255,135</t>
        </is>
      </c>
      <c r="F15" t="inlineStr">
        <is>
          <t>49,149</t>
        </is>
      </c>
      <c r="G15" t="inlineStr">
        <is>
          <t>28,239</t>
        </is>
      </c>
    </row>
    <row r="16">
      <c r="A16" s="1" t="n">
        <v>14</v>
      </c>
      <c r="B16" t="inlineStr">
        <is>
          <t>1.1.6.3.1.</t>
        </is>
      </c>
      <c r="C16" t="inlineStr">
        <is>
          <t xml:space="preserve">    =&gt;=&gt;Change in Payable</t>
        </is>
      </c>
      <c r="D16" t="inlineStr">
        <is>
          <t>6,770</t>
        </is>
      </c>
      <c r="E16" t="inlineStr">
        <is>
          <t>3,481</t>
        </is>
      </c>
      <c r="F16" t="inlineStr">
        <is>
          <t>-2,030</t>
        </is>
      </c>
      <c r="G16" t="inlineStr">
        <is>
          <t>832</t>
        </is>
      </c>
    </row>
    <row r="17">
      <c r="A17" s="1" t="n">
        <v>15</v>
      </c>
      <c r="B17" t="inlineStr">
        <is>
          <t>1.1.6.3.1.1.</t>
        </is>
      </c>
      <c r="C17" t="inlineStr">
        <is>
          <t xml:space="preserve">    =&gt;=&gt;  Change in Account Payable</t>
        </is>
      </c>
      <c r="D17" t="inlineStr">
        <is>
          <t>6,770</t>
        </is>
      </c>
      <c r="E17" t="inlineStr">
        <is>
          <t>3,481</t>
        </is>
      </c>
      <c r="F17" t="inlineStr">
        <is>
          <t>-2,030</t>
        </is>
      </c>
      <c r="G17" t="inlineStr">
        <is>
          <t>832</t>
        </is>
      </c>
    </row>
    <row r="18">
      <c r="A18" s="1" t="n">
        <v>16</v>
      </c>
      <c r="B18" t="inlineStr">
        <is>
          <t>1.1.6.3.2.</t>
        </is>
      </c>
      <c r="C18" t="inlineStr">
        <is>
          <t xml:space="preserve">    =&gt;  Change in Accrued Expense</t>
        </is>
      </c>
      <c r="D18" t="inlineStr">
        <is>
          <t>219,649</t>
        </is>
      </c>
      <c r="E18" t="inlineStr">
        <is>
          <t>251,654</t>
        </is>
      </c>
      <c r="F18" t="inlineStr">
        <is>
          <t>51,179</t>
        </is>
      </c>
      <c r="G18" t="inlineStr">
        <is>
          <t>27,407</t>
        </is>
      </c>
    </row>
    <row r="19">
      <c r="A19" s="1" t="n">
        <v>17</v>
      </c>
      <c r="B19" t="inlineStr">
        <is>
          <t>1.1.6.4.</t>
        </is>
      </c>
      <c r="C19" t="inlineStr">
        <is>
          <t xml:space="preserve">    =&gt;Change in Other Current Liabilities</t>
        </is>
      </c>
      <c r="D19" t="inlineStr">
        <is>
          <t>-15,141</t>
        </is>
      </c>
      <c r="E19" t="inlineStr">
        <is>
          <t>-6,379</t>
        </is>
      </c>
      <c r="F19" t="inlineStr">
        <is>
          <t>-5,460</t>
        </is>
      </c>
      <c r="G19" t="inlineStr">
        <is>
          <t>-</t>
        </is>
      </c>
    </row>
    <row r="20">
      <c r="A20" s="1" t="n">
        <v>18</v>
      </c>
      <c r="B20" t="inlineStr">
        <is>
          <t>1.1.6.5.</t>
        </is>
      </c>
      <c r="C20" t="inlineStr">
        <is>
          <t xml:space="preserve">      Change in Other Working Capital</t>
        </is>
      </c>
      <c r="D20" t="inlineStr">
        <is>
          <t>130,558</t>
        </is>
      </c>
      <c r="E20" t="inlineStr">
        <is>
          <t>358,656</t>
        </is>
      </c>
      <c r="F20" t="inlineStr">
        <is>
          <t>33,572</t>
        </is>
      </c>
      <c r="G20" t="inlineStr">
        <is>
          <t>25,742</t>
        </is>
      </c>
    </row>
    <row r="21">
      <c r="A21" s="1" t="n">
        <v>19</v>
      </c>
      <c r="B21" t="inlineStr">
        <is>
          <t>2.</t>
        </is>
      </c>
      <c r="C21" t="inlineStr">
        <is>
          <t>Investing Cash Flow</t>
        </is>
      </c>
      <c r="D21" t="inlineStr">
        <is>
          <t>-3,256,141</t>
        </is>
      </c>
      <c r="E21" t="inlineStr">
        <is>
          <t>-1,562,420</t>
        </is>
      </c>
      <c r="F21" t="inlineStr">
        <is>
          <t>-499,468</t>
        </is>
      </c>
      <c r="G21" t="inlineStr">
        <is>
          <t>-39,719</t>
        </is>
      </c>
    </row>
    <row r="22">
      <c r="A22" s="1" t="n">
        <v>20</v>
      </c>
      <c r="B22" t="inlineStr">
        <is>
          <t>2.1.</t>
        </is>
      </c>
      <c r="C22" t="inlineStr">
        <is>
          <t xml:space="preserve">  Cash Flow from Continuing Investing Activities</t>
        </is>
      </c>
      <c r="D22" t="inlineStr">
        <is>
          <t>-3,256,141</t>
        </is>
      </c>
      <c r="E22" t="inlineStr">
        <is>
          <t>-1,562,420</t>
        </is>
      </c>
      <c r="F22" t="inlineStr">
        <is>
          <t>-499,468</t>
        </is>
      </c>
      <c r="G22" t="inlineStr">
        <is>
          <t>-39,719</t>
        </is>
      </c>
    </row>
    <row r="23">
      <c r="A23" s="1" t="n">
        <v>21</v>
      </c>
      <c r="B23" t="inlineStr">
        <is>
          <t>2.1.1.</t>
        </is>
      </c>
      <c r="C23" t="inlineStr">
        <is>
          <t xml:space="preserve">  =&gt;Net PPE Purchase And Sale</t>
        </is>
      </c>
      <c r="D23" t="inlineStr">
        <is>
          <t>-133,271</t>
        </is>
      </c>
      <c r="E23" t="inlineStr">
        <is>
          <t>-79,972</t>
        </is>
      </c>
      <c r="F23" t="inlineStr">
        <is>
          <t>-38,084</t>
        </is>
      </c>
      <c r="G23" t="inlineStr">
        <is>
          <t>-28,432</t>
        </is>
      </c>
    </row>
    <row r="24">
      <c r="A24" s="1" t="n">
        <v>22</v>
      </c>
      <c r="B24" t="inlineStr">
        <is>
          <t>2.1.1.1.</t>
        </is>
      </c>
      <c r="C24" t="inlineStr">
        <is>
          <t xml:space="preserve">  =&gt;  Purchase of PPE</t>
        </is>
      </c>
      <c r="D24" t="inlineStr">
        <is>
          <t>-133,271</t>
        </is>
      </c>
      <c r="E24" t="inlineStr">
        <is>
          <t>-79,972</t>
        </is>
      </c>
      <c r="F24" t="inlineStr">
        <is>
          <t>-38,084</t>
        </is>
      </c>
      <c r="G24" t="inlineStr">
        <is>
          <t>-28,432</t>
        </is>
      </c>
    </row>
    <row r="25">
      <c r="A25" s="1" t="n">
        <v>23</v>
      </c>
      <c r="B25" t="inlineStr">
        <is>
          <t>2.1.2.</t>
        </is>
      </c>
      <c r="C25" t="inlineStr">
        <is>
          <t xml:space="preserve">  =&gt;Net Intangibles Purchase And Sale</t>
        </is>
      </c>
      <c r="D25" t="inlineStr">
        <is>
          <t>-11,084</t>
        </is>
      </c>
      <c r="E25" t="inlineStr">
        <is>
          <t>-5,843</t>
        </is>
      </c>
      <c r="F25" t="inlineStr">
        <is>
          <t>-141</t>
        </is>
      </c>
      <c r="G25" t="inlineStr">
        <is>
          <t>-2,018</t>
        </is>
      </c>
    </row>
    <row r="26">
      <c r="A26" s="1" t="n">
        <v>24</v>
      </c>
      <c r="B26" t="inlineStr">
        <is>
          <t>2.1.2.1.</t>
        </is>
      </c>
      <c r="C26" t="inlineStr">
        <is>
          <t xml:space="preserve">  =&gt;  Purchase of Intangibles</t>
        </is>
      </c>
      <c r="D26" t="inlineStr">
        <is>
          <t>-11,084</t>
        </is>
      </c>
      <c r="E26" t="inlineStr">
        <is>
          <t>-5,843</t>
        </is>
      </c>
      <c r="F26" t="inlineStr">
        <is>
          <t>-141</t>
        </is>
      </c>
      <c r="G26" t="inlineStr">
        <is>
          <t>-2,018</t>
        </is>
      </c>
    </row>
    <row r="27">
      <c r="A27" s="1" t="n">
        <v>25</v>
      </c>
      <c r="B27" t="inlineStr">
        <is>
          <t>2.1.3.</t>
        </is>
      </c>
      <c r="C27" t="inlineStr">
        <is>
          <t xml:space="preserve">  =&gt;Net Business Purchase And Sale</t>
        </is>
      </c>
      <c r="D27" t="inlineStr">
        <is>
          <t>-10,121</t>
        </is>
      </c>
      <c r="E27" t="inlineStr">
        <is>
          <t>-34,486</t>
        </is>
      </c>
      <c r="F27" t="inlineStr">
        <is>
          <t>-3,000</t>
        </is>
      </c>
      <c r="G27" t="inlineStr">
        <is>
          <t>-</t>
        </is>
      </c>
    </row>
    <row r="28">
      <c r="A28" s="1" t="n">
        <v>26</v>
      </c>
      <c r="B28" t="inlineStr">
        <is>
          <t>2.1.3.1.</t>
        </is>
      </c>
      <c r="C28" t="inlineStr">
        <is>
          <t xml:space="preserve">  =&gt;  Purchase of Business</t>
        </is>
      </c>
      <c r="D28" t="inlineStr">
        <is>
          <t>-10,121</t>
        </is>
      </c>
      <c r="E28" t="inlineStr">
        <is>
          <t>-34,486</t>
        </is>
      </c>
      <c r="F28" t="inlineStr">
        <is>
          <t>-3,000</t>
        </is>
      </c>
      <c r="G28" t="inlineStr">
        <is>
          <t>-</t>
        </is>
      </c>
    </row>
    <row r="29">
      <c r="A29" s="1" t="n">
        <v>27</v>
      </c>
      <c r="B29" t="inlineStr">
        <is>
          <t>2.1.4.</t>
        </is>
      </c>
      <c r="C29" t="inlineStr">
        <is>
          <t xml:space="preserve">  =&gt;Net Investment Purchase And Sale</t>
        </is>
      </c>
      <c r="D29" t="inlineStr">
        <is>
          <t>-3,096,708</t>
        </is>
      </c>
      <c r="E29" t="inlineStr">
        <is>
          <t>-1,438,778</t>
        </is>
      </c>
      <c r="F29" t="inlineStr">
        <is>
          <t>-456,674</t>
        </is>
      </c>
      <c r="G29" t="inlineStr">
        <is>
          <t>-9,269</t>
        </is>
      </c>
    </row>
    <row r="30">
      <c r="A30" s="1" t="n">
        <v>28</v>
      </c>
      <c r="B30" t="inlineStr">
        <is>
          <t>2.1.4.1.</t>
        </is>
      </c>
      <c r="C30" t="inlineStr">
        <is>
          <t xml:space="preserve">  =&gt;=&gt;Purchase of Investment</t>
        </is>
      </c>
      <c r="D30" t="inlineStr">
        <is>
          <t>-4,600,023</t>
        </is>
      </c>
      <c r="E30" t="inlineStr">
        <is>
          <t>-2,056,470</t>
        </is>
      </c>
      <c r="F30" t="inlineStr">
        <is>
          <t>-800,228</t>
        </is>
      </c>
      <c r="G30" t="inlineStr">
        <is>
          <t>-78,016</t>
        </is>
      </c>
    </row>
    <row r="31">
      <c r="A31" s="1" t="n">
        <v>29</v>
      </c>
      <c r="B31" t="inlineStr">
        <is>
          <t>2.1.4.2.</t>
        </is>
      </c>
      <c r="C31" t="inlineStr">
        <is>
          <t xml:space="preserve">  =&gt;  Sale of Investment</t>
        </is>
      </c>
      <c r="D31" t="inlineStr">
        <is>
          <t>1,503,315</t>
        </is>
      </c>
      <c r="E31" t="inlineStr">
        <is>
          <t>617,692</t>
        </is>
      </c>
      <c r="F31" t="inlineStr">
        <is>
          <t>343,554</t>
        </is>
      </c>
      <c r="G31" t="inlineStr">
        <is>
          <t>68,747</t>
        </is>
      </c>
    </row>
    <row r="32">
      <c r="A32" s="1" t="n">
        <v>30</v>
      </c>
      <c r="B32" t="inlineStr">
        <is>
          <t>2.1.5.</t>
        </is>
      </c>
      <c r="C32" t="inlineStr">
        <is>
          <t xml:space="preserve">    Net Other Investing Changes</t>
        </is>
      </c>
      <c r="D32" t="inlineStr">
        <is>
          <t>-</t>
        </is>
      </c>
      <c r="E32" t="inlineStr">
        <is>
          <t>-3,341</t>
        </is>
      </c>
      <c r="F32" t="inlineStr">
        <is>
          <t>-1,569</t>
        </is>
      </c>
      <c r="G32" t="inlineStr">
        <is>
          <t>-</t>
        </is>
      </c>
    </row>
    <row r="33">
      <c r="A33" s="1" t="n">
        <v>31</v>
      </c>
      <c r="B33" t="inlineStr">
        <is>
          <t>3.</t>
        </is>
      </c>
      <c r="C33" t="inlineStr">
        <is>
          <t>Financing Cash Flow</t>
        </is>
      </c>
      <c r="D33" t="inlineStr">
        <is>
          <t>1,774,920</t>
        </is>
      </c>
      <c r="E33" t="inlineStr">
        <is>
          <t>2,050,277</t>
        </is>
      </c>
      <c r="F33" t="inlineStr">
        <is>
          <t>615,690</t>
        </is>
      </c>
      <c r="G33" t="inlineStr">
        <is>
          <t>17,534</t>
        </is>
      </c>
    </row>
    <row r="34">
      <c r="A34" s="1" t="n">
        <v>32</v>
      </c>
      <c r="B34" t="inlineStr">
        <is>
          <t>3.1.</t>
        </is>
      </c>
      <c r="C34" t="inlineStr">
        <is>
          <t xml:space="preserve">  Cash Flow from Continuing Financing Activities</t>
        </is>
      </c>
      <c r="D34" t="inlineStr">
        <is>
          <t>1,774,920</t>
        </is>
      </c>
      <c r="E34" t="inlineStr">
        <is>
          <t>2,050,277</t>
        </is>
      </c>
      <c r="F34" t="inlineStr">
        <is>
          <t>615,690</t>
        </is>
      </c>
      <c r="G34" t="inlineStr">
        <is>
          <t>17,534</t>
        </is>
      </c>
    </row>
    <row r="35">
      <c r="A35" s="1" t="n">
        <v>33</v>
      </c>
      <c r="B35" t="inlineStr">
        <is>
          <t>3.1.1.</t>
        </is>
      </c>
      <c r="C35" t="inlineStr">
        <is>
          <t xml:space="preserve">  =&gt;Net Issuance Payments of Debt</t>
        </is>
      </c>
      <c r="D35" t="inlineStr">
        <is>
          <t>-</t>
        </is>
      </c>
      <c r="E35" t="inlineStr">
        <is>
          <t>0</t>
        </is>
      </c>
      <c r="F35" t="inlineStr">
        <is>
          <t>0</t>
        </is>
      </c>
      <c r="G35" t="inlineStr">
        <is>
          <t>14,908</t>
        </is>
      </c>
    </row>
    <row r="36">
      <c r="A36" s="1" t="n">
        <v>34</v>
      </c>
      <c r="B36" t="inlineStr">
        <is>
          <t>3.1.1.1.</t>
        </is>
      </c>
      <c r="C36" t="inlineStr">
        <is>
          <t xml:space="preserve">  =&gt;  Net Long Term Debt Issuance</t>
        </is>
      </c>
      <c r="D36" t="inlineStr">
        <is>
          <t>-</t>
        </is>
      </c>
      <c r="E36" t="inlineStr">
        <is>
          <t>0</t>
        </is>
      </c>
      <c r="F36" t="inlineStr">
        <is>
          <t>0</t>
        </is>
      </c>
      <c r="G36" t="inlineStr">
        <is>
          <t>14,908</t>
        </is>
      </c>
    </row>
    <row r="37">
      <c r="A37" s="1" t="n">
        <v>35</v>
      </c>
      <c r="B37" t="inlineStr">
        <is>
          <t>3.1.1.1.1.</t>
        </is>
      </c>
      <c r="C37" t="inlineStr">
        <is>
          <t xml:space="preserve">  =&gt;  =&gt;Long Term Debt Issuance</t>
        </is>
      </c>
      <c r="D37" t="inlineStr">
        <is>
          <t>-</t>
        </is>
      </c>
      <c r="E37" t="inlineStr">
        <is>
          <t>0</t>
        </is>
      </c>
      <c r="F37" t="inlineStr">
        <is>
          <t>0</t>
        </is>
      </c>
      <c r="G37" t="inlineStr">
        <is>
          <t>15,000</t>
        </is>
      </c>
    </row>
    <row r="38">
      <c r="A38" s="1" t="n">
        <v>36</v>
      </c>
      <c r="B38" t="inlineStr">
        <is>
          <t>3.1.1.1.2.</t>
        </is>
      </c>
      <c r="C38" t="inlineStr">
        <is>
          <t xml:space="preserve">  =&gt;    Long Term Debt Payments</t>
        </is>
      </c>
      <c r="D38" t="inlineStr">
        <is>
          <t>-</t>
        </is>
      </c>
      <c r="E38" t="inlineStr">
        <is>
          <t>0</t>
        </is>
      </c>
      <c r="F38" t="inlineStr">
        <is>
          <t>0</t>
        </is>
      </c>
      <c r="G38" t="inlineStr">
        <is>
          <t>-92</t>
        </is>
      </c>
    </row>
    <row r="39">
      <c r="A39" s="1" t="n">
        <v>37</v>
      </c>
      <c r="B39" t="inlineStr">
        <is>
          <t>3.1.2.</t>
        </is>
      </c>
      <c r="C39" t="inlineStr">
        <is>
          <t xml:space="preserve">  =&gt;Net Common Stock Issuance</t>
        </is>
      </c>
      <c r="D39" t="inlineStr">
        <is>
          <t>-</t>
        </is>
      </c>
      <c r="E39" t="inlineStr">
        <is>
          <t>1,979,206</t>
        </is>
      </c>
      <c r="F39" t="inlineStr">
        <is>
          <t>542,492</t>
        </is>
      </c>
      <c r="G39" t="inlineStr">
        <is>
          <t>-</t>
        </is>
      </c>
    </row>
    <row r="40">
      <c r="A40" s="1" t="n">
        <v>38</v>
      </c>
      <c r="B40" t="inlineStr">
        <is>
          <t>3.1.2.1.</t>
        </is>
      </c>
      <c r="C40" t="inlineStr">
        <is>
          <t xml:space="preserve">  =&gt;  Common Stock Issuance</t>
        </is>
      </c>
      <c r="D40" t="inlineStr">
        <is>
          <t>-</t>
        </is>
      </c>
      <c r="E40" t="inlineStr">
        <is>
          <t>1,979,206</t>
        </is>
      </c>
      <c r="F40" t="inlineStr">
        <is>
          <t>542,492</t>
        </is>
      </c>
      <c r="G40" t="inlineStr">
        <is>
          <t>-</t>
        </is>
      </c>
    </row>
    <row r="41">
      <c r="A41" s="1" t="n">
        <v>39</v>
      </c>
      <c r="B41" t="inlineStr">
        <is>
          <t>3.1.3.</t>
        </is>
      </c>
      <c r="C41" t="inlineStr">
        <is>
          <t xml:space="preserve">  =&gt;Net Preferred Stock Issuance</t>
        </is>
      </c>
      <c r="D41" t="inlineStr">
        <is>
          <t>0</t>
        </is>
      </c>
      <c r="E41" t="inlineStr">
        <is>
          <t>-</t>
        </is>
      </c>
      <c r="F41" t="inlineStr">
        <is>
          <t>0</t>
        </is>
      </c>
      <c r="G41" t="inlineStr">
        <is>
          <t>0</t>
        </is>
      </c>
    </row>
    <row r="42">
      <c r="A42" s="1" t="n">
        <v>40</v>
      </c>
      <c r="B42" t="inlineStr">
        <is>
          <t>3.1.3.1.</t>
        </is>
      </c>
      <c r="C42" t="inlineStr">
        <is>
          <t xml:space="preserve">  =&gt;=&gt;Preferred Stock Issuance</t>
        </is>
      </c>
      <c r="D42" t="inlineStr">
        <is>
          <t>-</t>
        </is>
      </c>
      <c r="E42" t="inlineStr">
        <is>
          <t>-</t>
        </is>
      </c>
      <c r="F42" t="inlineStr">
        <is>
          <t>-</t>
        </is>
      </c>
      <c r="G42" t="inlineStr">
        <is>
          <t>0</t>
        </is>
      </c>
    </row>
    <row r="43">
      <c r="A43" s="1" t="n">
        <v>41</v>
      </c>
      <c r="B43" t="inlineStr">
        <is>
          <t>3.1.3.2.</t>
        </is>
      </c>
      <c r="C43" t="inlineStr">
        <is>
          <t xml:space="preserve">  =&gt;  Preferred Stock Payments</t>
        </is>
      </c>
      <c r="D43" t="inlineStr">
        <is>
          <t>0</t>
        </is>
      </c>
      <c r="E43" t="inlineStr">
        <is>
          <t>-</t>
        </is>
      </c>
      <c r="F43" t="inlineStr">
        <is>
          <t>0</t>
        </is>
      </c>
      <c r="G43" t="inlineStr">
        <is>
          <t>0</t>
        </is>
      </c>
    </row>
    <row r="44">
      <c r="A44" s="1" t="n">
        <v>42</v>
      </c>
      <c r="B44" t="inlineStr">
        <is>
          <t>3.1.4.</t>
        </is>
      </c>
      <c r="C44" t="inlineStr">
        <is>
          <t xml:space="preserve">  =&gt;Proceeds from Stock Option Exercised</t>
        </is>
      </c>
      <c r="D44" t="inlineStr">
        <is>
          <t>71,272</t>
        </is>
      </c>
      <c r="E44" t="inlineStr">
        <is>
          <t>66,983</t>
        </is>
      </c>
      <c r="F44" t="inlineStr">
        <is>
          <t>73,198</t>
        </is>
      </c>
      <c r="G44" t="inlineStr">
        <is>
          <t>3,565</t>
        </is>
      </c>
    </row>
    <row r="45">
      <c r="A45" s="1" t="n">
        <v>43</v>
      </c>
      <c r="B45" t="inlineStr">
        <is>
          <t>3.1.5.</t>
        </is>
      </c>
      <c r="C45" t="inlineStr">
        <is>
          <t xml:space="preserve">    Net Other Financing Charges</t>
        </is>
      </c>
      <c r="D45" t="inlineStr">
        <is>
          <t>-275,558</t>
        </is>
      </c>
      <c r="E45" t="inlineStr">
        <is>
          <t>4,088</t>
        </is>
      </c>
      <c r="F45" t="inlineStr">
        <is>
          <t>-</t>
        </is>
      </c>
      <c r="G45" t="inlineStr">
        <is>
          <t>-939</t>
        </is>
      </c>
    </row>
    <row r="46">
      <c r="A46" s="1" t="n">
        <v>44</v>
      </c>
      <c r="B46" t="inlineStr">
        <is>
          <t>4.</t>
        </is>
      </c>
      <c r="C46" t="inlineStr">
        <is>
          <t>End Cash Position</t>
        </is>
      </c>
      <c r="D46" t="inlineStr">
        <is>
          <t>1,342,773</t>
        </is>
      </c>
      <c r="E46" t="inlineStr">
        <is>
          <t>2,293,116</t>
        </is>
      </c>
      <c r="F46" t="inlineStr">
        <is>
          <t>334,082</t>
        </is>
      </c>
      <c r="G46" t="inlineStr">
        <is>
          <t>65,968</t>
        </is>
      </c>
    </row>
    <row r="47">
      <c r="A47" s="1" t="n">
        <v>45</v>
      </c>
      <c r="B47" t="inlineStr">
        <is>
          <t>4.1.</t>
        </is>
      </c>
      <c r="C47">
        <f>&gt;Changes in Cash</f>
        <v/>
      </c>
      <c r="D47" t="inlineStr">
        <is>
          <t>314,045</t>
        </is>
      </c>
      <c r="E47" t="inlineStr">
        <is>
          <t>1,959,034</t>
        </is>
      </c>
      <c r="F47" t="inlineStr">
        <is>
          <t>268,114</t>
        </is>
      </c>
      <c r="G47" t="inlineStr">
        <is>
          <t>29,147</t>
        </is>
      </c>
    </row>
    <row r="48">
      <c r="A48" s="1" t="n">
        <v>46</v>
      </c>
      <c r="B48" t="inlineStr">
        <is>
          <t>4.2.</t>
        </is>
      </c>
      <c r="C48" t="inlineStr">
        <is>
          <t xml:space="preserve">  Beginning Cash Position</t>
        </is>
      </c>
      <c r="D48" t="inlineStr">
        <is>
          <t>1,028,728</t>
        </is>
      </c>
      <c r="E48" t="inlineStr">
        <is>
          <t>334,082</t>
        </is>
      </c>
      <c r="F48" t="inlineStr">
        <is>
          <t>65,968</t>
        </is>
      </c>
      <c r="G48" t="inlineStr">
        <is>
          <t>36,821</t>
        </is>
      </c>
    </row>
    <row r="49">
      <c r="A49" s="1" t="n">
        <v>47</v>
      </c>
      <c r="B49" t="inlineStr">
        <is>
          <t>5.</t>
        </is>
      </c>
      <c r="C49" t="inlineStr">
        <is>
          <t>Income Tax Paid Supplemental Data</t>
        </is>
      </c>
      <c r="D49" t="inlineStr">
        <is>
          <t>-</t>
        </is>
      </c>
      <c r="E49" t="inlineStr">
        <is>
          <t>3,181</t>
        </is>
      </c>
      <c r="F49" t="inlineStr">
        <is>
          <t>1,070</t>
        </is>
      </c>
      <c r="G49" t="inlineStr">
        <is>
          <t>214</t>
        </is>
      </c>
    </row>
    <row r="50">
      <c r="A50" s="1" t="n">
        <v>48</v>
      </c>
      <c r="B50" t="inlineStr">
        <is>
          <t>6.</t>
        </is>
      </c>
      <c r="C50" t="inlineStr">
        <is>
          <t>Capital Expenditure</t>
        </is>
      </c>
      <c r="D50" t="inlineStr">
        <is>
          <t>-144,355</t>
        </is>
      </c>
      <c r="E50" t="inlineStr">
        <is>
          <t>-85,815</t>
        </is>
      </c>
      <c r="F50" t="inlineStr">
        <is>
          <t>-38,225</t>
        </is>
      </c>
      <c r="G50" t="inlineStr">
        <is>
          <t>-30,450</t>
        </is>
      </c>
    </row>
    <row r="51">
      <c r="A51" s="1" t="n">
        <v>49</v>
      </c>
      <c r="B51" t="inlineStr">
        <is>
          <t>7.</t>
        </is>
      </c>
      <c r="C51" t="inlineStr">
        <is>
          <t>Issuance of Capital Stock</t>
        </is>
      </c>
      <c r="D51" t="inlineStr">
        <is>
          <t>-</t>
        </is>
      </c>
      <c r="E51" t="inlineStr">
        <is>
          <t>1,979,206</t>
        </is>
      </c>
      <c r="F51" t="inlineStr">
        <is>
          <t>542,492</t>
        </is>
      </c>
      <c r="G51" t="inlineStr">
        <is>
          <t>0</t>
        </is>
      </c>
    </row>
    <row r="52">
      <c r="A52" s="1" t="n">
        <v>50</v>
      </c>
      <c r="B52" t="inlineStr">
        <is>
          <t>8.</t>
        </is>
      </c>
      <c r="C52" t="inlineStr">
        <is>
          <t>Issuance of Debt</t>
        </is>
      </c>
      <c r="D52" t="inlineStr">
        <is>
          <t>-</t>
        </is>
      </c>
      <c r="E52" t="inlineStr">
        <is>
          <t>0</t>
        </is>
      </c>
      <c r="F52" t="inlineStr">
        <is>
          <t>0</t>
        </is>
      </c>
      <c r="G52" t="inlineStr">
        <is>
          <t>15,000</t>
        </is>
      </c>
    </row>
    <row r="53">
      <c r="A53" s="1" t="n">
        <v>51</v>
      </c>
      <c r="B53" t="inlineStr">
        <is>
          <t>9.</t>
        </is>
      </c>
      <c r="C53" t="inlineStr">
        <is>
          <t>Repayment of Debt</t>
        </is>
      </c>
      <c r="D53" t="inlineStr">
        <is>
          <t>-</t>
        </is>
      </c>
      <c r="E53" t="inlineStr">
        <is>
          <t>0</t>
        </is>
      </c>
      <c r="F53" t="inlineStr">
        <is>
          <t>0</t>
        </is>
      </c>
      <c r="G53" t="inlineStr">
        <is>
          <t>-92</t>
        </is>
      </c>
    </row>
    <row r="54">
      <c r="A54" s="1" t="n">
        <v>52</v>
      </c>
      <c r="B54" t="inlineStr">
        <is>
          <t>10.</t>
        </is>
      </c>
      <c r="C54" t="inlineStr">
        <is>
          <t>Repurchase of Capital Stock</t>
        </is>
      </c>
      <c r="D54" t="inlineStr">
        <is>
          <t>0</t>
        </is>
      </c>
      <c r="E54" t="inlineStr">
        <is>
          <t>-</t>
        </is>
      </c>
      <c r="F54" t="inlineStr">
        <is>
          <t>0</t>
        </is>
      </c>
      <c r="G54" t="inlineStr">
        <is>
          <t>0</t>
        </is>
      </c>
    </row>
    <row r="55">
      <c r="A55" s="1" t="n">
        <v>53</v>
      </c>
      <c r="B55" t="inlineStr">
        <is>
          <t>11.</t>
        </is>
      </c>
      <c r="C55" t="inlineStr">
        <is>
          <t>Free Cash Flow</t>
        </is>
      </c>
      <c r="D55" t="inlineStr">
        <is>
          <t>1,650,911</t>
        </is>
      </c>
      <c r="E55" t="inlineStr">
        <is>
          <t>1,385,362</t>
        </is>
      </c>
      <c r="F55" t="inlineStr">
        <is>
          <t>113,667</t>
        </is>
      </c>
      <c r="G55" t="inlineStr">
        <is>
          <t>20,882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