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orbertson\Desktop\"/>
    </mc:Choice>
  </mc:AlternateContent>
  <xr:revisionPtr revIDLastSave="0" documentId="13_ncr:1_{66C42A5D-A5C3-48E2-879E-97629CCF25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P44" i="1"/>
  <c r="N45" i="1"/>
  <c r="N44" i="1"/>
  <c r="N43" i="1"/>
  <c r="O38" i="1"/>
  <c r="N37" i="1"/>
  <c r="N39" i="1"/>
  <c r="N38" i="1"/>
  <c r="O33" i="1"/>
  <c r="N33" i="1"/>
  <c r="N32" i="1"/>
  <c r="N31" i="1"/>
  <c r="Q20" i="1"/>
  <c r="Q21" i="1"/>
  <c r="P13" i="1"/>
  <c r="O21" i="1"/>
  <c r="O27" i="1"/>
  <c r="O14" i="1"/>
  <c r="O25" i="1"/>
  <c r="O26" i="1"/>
  <c r="O13" i="1"/>
  <c r="N25" i="1"/>
  <c r="N20" i="1"/>
  <c r="N27" i="1"/>
  <c r="N15" i="1"/>
  <c r="N16" i="1"/>
  <c r="N17" i="1"/>
  <c r="N18" i="1"/>
  <c r="N19" i="1"/>
  <c r="N21" i="1"/>
  <c r="N22" i="1"/>
  <c r="N23" i="1"/>
  <c r="N24" i="1"/>
  <c r="N26" i="1"/>
  <c r="N14" i="1"/>
  <c r="N13" i="1"/>
  <c r="N9" i="1"/>
  <c r="N8" i="1"/>
  <c r="N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P9" i="1" s="1"/>
  <c r="I43" i="1"/>
  <c r="I42" i="1"/>
  <c r="Q9" i="1" s="1"/>
  <c r="I23" i="1"/>
  <c r="I37" i="1"/>
  <c r="I36" i="1"/>
  <c r="I35" i="1"/>
  <c r="I34" i="1"/>
  <c r="Q24" i="1" s="1"/>
  <c r="I33" i="1"/>
  <c r="Q23" i="1" s="1"/>
  <c r="I32" i="1"/>
  <c r="Q22" i="1" s="1"/>
  <c r="I31" i="1"/>
  <c r="Q8" i="1" s="1"/>
  <c r="I30" i="1"/>
  <c r="I29" i="1"/>
  <c r="I27" i="1"/>
  <c r="I26" i="1"/>
  <c r="I25" i="1"/>
  <c r="I24" i="1"/>
  <c r="I4" i="1"/>
  <c r="P31" i="1" s="1"/>
  <c r="I5" i="1"/>
  <c r="O44" i="1" s="1"/>
  <c r="I6" i="1"/>
  <c r="O45" i="1" s="1"/>
  <c r="I7" i="1"/>
  <c r="O16" i="1" s="1"/>
  <c r="I8" i="1"/>
  <c r="O37" i="1" s="1"/>
  <c r="I9" i="1"/>
  <c r="P18" i="1" s="1"/>
  <c r="I10" i="1"/>
  <c r="P19" i="1" s="1"/>
  <c r="I11" i="1"/>
  <c r="P20" i="1" s="1"/>
  <c r="I12" i="1"/>
  <c r="P21" i="1" s="1"/>
  <c r="I13" i="1"/>
  <c r="P22" i="1" s="1"/>
  <c r="I14" i="1"/>
  <c r="Q33" i="1" s="1"/>
  <c r="I15" i="1"/>
  <c r="I16" i="1"/>
  <c r="Q25" i="1" s="1"/>
  <c r="I17" i="1"/>
  <c r="P26" i="1" s="1"/>
  <c r="I18" i="1"/>
  <c r="Q27" i="1" s="1"/>
  <c r="O31" i="1" l="1"/>
  <c r="P37" i="1"/>
  <c r="P14" i="1"/>
  <c r="Q17" i="1"/>
  <c r="P39" i="1"/>
  <c r="O22" i="1"/>
  <c r="P27" i="1"/>
  <c r="Q37" i="1"/>
  <c r="Q7" i="1"/>
  <c r="P24" i="1"/>
  <c r="Q13" i="1"/>
  <c r="Q15" i="1"/>
  <c r="Q31" i="1"/>
  <c r="Q38" i="1"/>
  <c r="Q45" i="1"/>
  <c r="O19" i="1"/>
  <c r="P23" i="1"/>
  <c r="Q14" i="1"/>
  <c r="Q32" i="1"/>
  <c r="Q39" i="1"/>
  <c r="O8" i="1"/>
  <c r="P17" i="1"/>
  <c r="P8" i="1"/>
  <c r="P45" i="1"/>
  <c r="P38" i="1"/>
  <c r="O23" i="1"/>
  <c r="P33" i="1"/>
  <c r="O9" i="1"/>
  <c r="Q44" i="1"/>
  <c r="O20" i="1"/>
  <c r="P7" i="1"/>
  <c r="O18" i="1"/>
  <c r="Q26" i="1"/>
  <c r="Q19" i="1"/>
  <c r="O39" i="1"/>
  <c r="O24" i="1"/>
  <c r="P32" i="1"/>
  <c r="Q43" i="1"/>
  <c r="P25" i="1"/>
  <c r="Q16" i="1"/>
  <c r="O17" i="1"/>
  <c r="P16" i="1"/>
  <c r="P15" i="1"/>
  <c r="Q18" i="1"/>
  <c r="O15" i="1"/>
  <c r="O32" i="1"/>
  <c r="P43" i="1"/>
  <c r="O43" i="1"/>
  <c r="O7" i="1"/>
</calcChain>
</file>

<file path=xl/sharedStrings.xml><?xml version="1.0" encoding="utf-8"?>
<sst xmlns="http://schemas.openxmlformats.org/spreadsheetml/2006/main" count="78" uniqueCount="33">
  <si>
    <t>Rozmiar elity</t>
  </si>
  <si>
    <t>Liczba mutacji</t>
  </si>
  <si>
    <t>Liczba krzyżowań</t>
  </si>
  <si>
    <t>METODA SELEKCJI - RANKINGOWA</t>
  </si>
  <si>
    <t>Test 1</t>
  </si>
  <si>
    <t>Test 2</t>
  </si>
  <si>
    <t>Test 3</t>
  </si>
  <si>
    <t>Test 4</t>
  </si>
  <si>
    <t>Test 5</t>
  </si>
  <si>
    <t>Wyniki dla 10 000 iteracji</t>
  </si>
  <si>
    <t>Średnia</t>
  </si>
  <si>
    <t>METODA SELEKCJI - TURNIEJOWA</t>
  </si>
  <si>
    <t>METODA SELEKCJI - KOŁO RULETKI</t>
  </si>
  <si>
    <t>Metoda selekcji</t>
  </si>
  <si>
    <t>Wynik</t>
  </si>
  <si>
    <t>PARAMETRY NAJLEPSZEGO WYNIKU DLA UŚREDNIONYCH 5 PRÓB</t>
  </si>
  <si>
    <t>METODY SELEKCJI - PODSUMOWANIE</t>
  </si>
  <si>
    <t>Metoda</t>
  </si>
  <si>
    <t>Max. w 1 próbie</t>
  </si>
  <si>
    <t>Mediana</t>
  </si>
  <si>
    <t>Max. z 5 prób</t>
  </si>
  <si>
    <t>Rankingowa</t>
  </si>
  <si>
    <t>Turniejowa</t>
  </si>
  <si>
    <t>Koła ruletki</t>
  </si>
  <si>
    <t>ZESTAWY PARAMETRÓW - PODSUMOWANIE</t>
  </si>
  <si>
    <t>ROZMIAR ELITY - PODSUMOWANIE</t>
  </si>
  <si>
    <t>Rozmiar</t>
  </si>
  <si>
    <t>LICZBA KRZYŻOWAŃ - PODSUMOWANIE</t>
  </si>
  <si>
    <t>Liczba</t>
  </si>
  <si>
    <t>LICZBA MUTACJI - PODSUMOWANIE</t>
  </si>
  <si>
    <t>Dla najlepszych danych dla selekcji turniejowej</t>
  </si>
  <si>
    <t>Dla najlepszych danych dla selekcji rankingowej</t>
  </si>
  <si>
    <t>Dla najlepszych danych dla selekcji koła ruletki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</si>
</sst>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823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2" fontId="0" fillId="0" borderId="0" xfId="0" applyNumberFormat="1"/>
    <xf numFmtId="2" fontId="0" fillId="5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242455</xdr:colOff>
      <xdr:row>58</xdr:row>
      <xdr:rowOff>55419</xdr:rowOff>
    </xdr:from>
    <xdr:to>
      <xdr:col>12</xdr:col>
      <xdr:colOff>949035</xdr:colOff>
      <xdr:row>79</xdr:row>
      <xdr:rowOff>11438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5FB4753-A095-41A8-992A-58FF247F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437" y="11097492"/>
          <a:ext cx="4946071" cy="3738310"/>
        </a:xfrm>
        <a:prstGeom prst="rect">
          <a:avLst/>
        </a:prstGeom>
      </xdr:spPr>
    </xdr:pic>
    <xdr:clientData/>
  </xdr:twoCellAnchor>
  <xdr:twoCellAnchor editAs="oneCell">
    <xdr:from>
      <xdr:col>0</xdr:col>
      <xdr:colOff>34636</xdr:colOff>
      <xdr:row>58</xdr:row>
      <xdr:rowOff>20782</xdr:rowOff>
    </xdr:from>
    <xdr:to>
      <xdr:col>5</xdr:col>
      <xdr:colOff>131618</xdr:colOff>
      <xdr:row>78</xdr:row>
      <xdr:rowOff>171965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D745F07-CDEE-46AA-9B62-BCD3A89DF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36" y="11062855"/>
          <a:ext cx="4765964" cy="3753365"/>
        </a:xfrm>
        <a:prstGeom prst="rect">
          <a:avLst/>
        </a:prstGeom>
      </xdr:spPr>
    </xdr:pic>
    <xdr:clientData/>
  </xdr:twoCellAnchor>
  <xdr:twoCellAnchor editAs="oneCell">
    <xdr:from>
      <xdr:col>12</xdr:col>
      <xdr:colOff>1073726</xdr:colOff>
      <xdr:row>58</xdr:row>
      <xdr:rowOff>76199</xdr:rowOff>
    </xdr:from>
    <xdr:to>
      <xdr:col>17</xdr:col>
      <xdr:colOff>114402</xdr:colOff>
      <xdr:row>78</xdr:row>
      <xdr:rowOff>106140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6C6974A-743A-4082-BCEE-1ADC22A78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82199" y="11118272"/>
          <a:ext cx="4686403" cy="3632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zoomScale="110" zoomScaleNormal="110" workbookViewId="0">
      <selection activeCell="O83" sqref="O83"/>
    </sheetView>
  </sheetViews>
  <sheetFormatPr defaultRowHeight="14.4" x14ac:dyDescent="0.3"/>
  <cols>
    <col min="1" max="1" width="16.88671875" customWidth="1"/>
    <col min="2" max="2" width="16.6640625" customWidth="1"/>
    <col min="3" max="3" width="18.88671875" customWidth="1"/>
    <col min="4" max="4" width="7.77734375" customWidth="1"/>
    <col min="5" max="5" width="7.88671875" customWidth="1"/>
    <col min="6" max="6" width="6.88671875" customWidth="1"/>
    <col min="7" max="7" width="6.5546875" customWidth="1"/>
    <col min="8" max="8" width="7" customWidth="1"/>
    <col min="10" max="10" width="6.33203125" customWidth="1"/>
    <col min="11" max="11" width="12.88671875" customWidth="1"/>
    <col min="12" max="12" width="13.21875" customWidth="1"/>
    <col min="13" max="13" width="16.88671875" customWidth="1"/>
    <col min="14" max="14" width="16.44140625" customWidth="1"/>
    <col min="15" max="15" width="19.5546875" customWidth="1"/>
    <col min="16" max="16" width="16.77734375" customWidth="1"/>
    <col min="17" max="17" width="12.6640625" customWidth="1"/>
  </cols>
  <sheetData>
    <row r="1" spans="1:17" ht="18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M1" s="16" t="s">
        <v>15</v>
      </c>
      <c r="N1" s="16"/>
      <c r="O1" s="16"/>
      <c r="P1" s="16"/>
      <c r="Q1" s="16"/>
    </row>
    <row r="2" spans="1:17" ht="15.6" x14ac:dyDescent="0.3">
      <c r="A2" s="13" t="s">
        <v>0</v>
      </c>
      <c r="B2" s="13" t="s">
        <v>1</v>
      </c>
      <c r="C2" s="13" t="s">
        <v>2</v>
      </c>
      <c r="D2" s="15" t="s">
        <v>9</v>
      </c>
      <c r="E2" s="15"/>
      <c r="F2" s="15"/>
      <c r="G2" s="15"/>
      <c r="H2" s="15"/>
      <c r="I2" s="11" t="s">
        <v>10</v>
      </c>
      <c r="M2" s="10" t="s">
        <v>13</v>
      </c>
      <c r="N2" s="10" t="s">
        <v>0</v>
      </c>
      <c r="O2" s="10" t="s">
        <v>1</v>
      </c>
      <c r="P2" s="10" t="s">
        <v>2</v>
      </c>
      <c r="Q2" s="10" t="s">
        <v>14</v>
      </c>
    </row>
    <row r="3" spans="1:17" ht="15.6" x14ac:dyDescent="0.3">
      <c r="A3" s="14"/>
      <c r="B3" s="14"/>
      <c r="C3" s="14"/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1"/>
      <c r="M3" s="26" t="s">
        <v>22</v>
      </c>
      <c r="N3" s="27">
        <v>4</v>
      </c>
      <c r="O3" s="27">
        <v>2</v>
      </c>
      <c r="P3" s="27">
        <v>8</v>
      </c>
      <c r="Q3" s="28">
        <v>119.8</v>
      </c>
    </row>
    <row r="4" spans="1:17" x14ac:dyDescent="0.3">
      <c r="A4" s="2">
        <v>2</v>
      </c>
      <c r="B4" s="2">
        <v>2</v>
      </c>
      <c r="C4" s="2">
        <v>2</v>
      </c>
      <c r="D4" s="2">
        <v>118</v>
      </c>
      <c r="E4" s="2">
        <v>117</v>
      </c>
      <c r="F4" s="2">
        <v>118</v>
      </c>
      <c r="G4" s="2">
        <v>119</v>
      </c>
      <c r="H4" s="2">
        <v>118</v>
      </c>
      <c r="I4" s="3">
        <f>AVERAGE(D4:H4)</f>
        <v>118</v>
      </c>
    </row>
    <row r="5" spans="1:17" ht="18" x14ac:dyDescent="0.3">
      <c r="A5" s="2">
        <v>2</v>
      </c>
      <c r="B5" s="2">
        <v>4</v>
      </c>
      <c r="C5" s="2">
        <v>4</v>
      </c>
      <c r="D5" s="2">
        <v>119</v>
      </c>
      <c r="E5" s="2">
        <v>118</v>
      </c>
      <c r="F5" s="2">
        <v>118</v>
      </c>
      <c r="G5" s="2">
        <v>118</v>
      </c>
      <c r="H5" s="2">
        <v>119</v>
      </c>
      <c r="I5" s="3">
        <f t="shared" ref="I5:I18" si="0">AVERAGE(D5:H5)</f>
        <v>118.4</v>
      </c>
      <c r="M5" s="16" t="s">
        <v>16</v>
      </c>
      <c r="N5" s="16"/>
      <c r="O5" s="16"/>
      <c r="P5" s="16"/>
      <c r="Q5" s="16"/>
    </row>
    <row r="6" spans="1:17" ht="15.6" x14ac:dyDescent="0.3">
      <c r="A6" s="2">
        <v>2</v>
      </c>
      <c r="B6" s="2">
        <v>8</v>
      </c>
      <c r="C6" s="2">
        <v>8</v>
      </c>
      <c r="D6" s="2">
        <v>118</v>
      </c>
      <c r="E6" s="2">
        <v>118</v>
      </c>
      <c r="F6" s="2">
        <v>119</v>
      </c>
      <c r="G6" s="2">
        <v>118</v>
      </c>
      <c r="H6" s="2">
        <v>118</v>
      </c>
      <c r="I6" s="3">
        <f t="shared" si="0"/>
        <v>118.2</v>
      </c>
      <c r="M6" s="10" t="s">
        <v>17</v>
      </c>
      <c r="N6" s="10" t="s">
        <v>18</v>
      </c>
      <c r="O6" s="10" t="s">
        <v>20</v>
      </c>
      <c r="P6" s="10" t="s">
        <v>19</v>
      </c>
      <c r="Q6" s="10" t="s">
        <v>10</v>
      </c>
    </row>
    <row r="7" spans="1:17" x14ac:dyDescent="0.3">
      <c r="A7" s="2">
        <v>2</v>
      </c>
      <c r="B7" s="2">
        <v>2</v>
      </c>
      <c r="C7" s="2">
        <v>8</v>
      </c>
      <c r="D7" s="2">
        <v>119</v>
      </c>
      <c r="E7" s="2">
        <v>118</v>
      </c>
      <c r="F7" s="2">
        <v>118</v>
      </c>
      <c r="G7" s="2">
        <v>118</v>
      </c>
      <c r="H7" s="2">
        <v>118</v>
      </c>
      <c r="I7" s="3">
        <f t="shared" si="0"/>
        <v>118.2</v>
      </c>
      <c r="M7" s="19" t="s">
        <v>21</v>
      </c>
      <c r="N7" s="26">
        <f>MAX(D4:H18)</f>
        <v>120</v>
      </c>
      <c r="O7" s="18">
        <f>MAX(I4:I18)</f>
        <v>119</v>
      </c>
      <c r="P7" s="18">
        <f>MEDIAN(I4:I18)</f>
        <v>118</v>
      </c>
      <c r="Q7" s="18">
        <f>AVERAGE(I4:I18)</f>
        <v>118.14666666666668</v>
      </c>
    </row>
    <row r="8" spans="1:17" x14ac:dyDescent="0.3">
      <c r="A8" s="2">
        <v>2</v>
      </c>
      <c r="B8" s="2">
        <v>8</v>
      </c>
      <c r="C8" s="2">
        <v>2</v>
      </c>
      <c r="D8" s="2">
        <v>119</v>
      </c>
      <c r="E8" s="2">
        <v>118</v>
      </c>
      <c r="F8" s="2">
        <v>118</v>
      </c>
      <c r="G8" s="2">
        <v>118</v>
      </c>
      <c r="H8" s="2">
        <v>118</v>
      </c>
      <c r="I8" s="3">
        <f t="shared" si="0"/>
        <v>118.2</v>
      </c>
      <c r="M8" s="19" t="s">
        <v>22</v>
      </c>
      <c r="N8" s="26">
        <f>MAX(D23:H37)</f>
        <v>120</v>
      </c>
      <c r="O8" s="29">
        <f>MAX(I23:I37)</f>
        <v>119.8</v>
      </c>
      <c r="P8" s="29">
        <f>MEDIAN(I23:I37)</f>
        <v>119</v>
      </c>
      <c r="Q8" s="29">
        <f>AVERAGE(I23:I37)</f>
        <v>118.98666666666666</v>
      </c>
    </row>
    <row r="9" spans="1:17" x14ac:dyDescent="0.3">
      <c r="A9" s="4">
        <v>4</v>
      </c>
      <c r="B9" s="4">
        <v>2</v>
      </c>
      <c r="C9" s="4">
        <v>2</v>
      </c>
      <c r="D9" s="4">
        <v>118</v>
      </c>
      <c r="E9" s="4">
        <v>118</v>
      </c>
      <c r="F9" s="4">
        <v>118</v>
      </c>
      <c r="G9" s="4">
        <v>118</v>
      </c>
      <c r="H9" s="4">
        <v>118</v>
      </c>
      <c r="I9" s="5">
        <f t="shared" si="0"/>
        <v>118</v>
      </c>
      <c r="M9" s="19" t="s">
        <v>23</v>
      </c>
      <c r="N9" s="26">
        <f>MAX(D42:H56)</f>
        <v>120</v>
      </c>
      <c r="O9" s="18">
        <f>MAX(I42:I56)</f>
        <v>119</v>
      </c>
      <c r="P9" s="18">
        <f>MEDIAN(I42:I56)</f>
        <v>118.4</v>
      </c>
      <c r="Q9" s="18">
        <f>AVERAGE(I42:I56)</f>
        <v>118.41333333333334</v>
      </c>
    </row>
    <row r="10" spans="1:17" x14ac:dyDescent="0.3">
      <c r="A10" s="27">
        <v>4</v>
      </c>
      <c r="B10" s="27">
        <v>4</v>
      </c>
      <c r="C10" s="27">
        <v>4</v>
      </c>
      <c r="D10" s="27">
        <v>120</v>
      </c>
      <c r="E10" s="27">
        <v>118</v>
      </c>
      <c r="F10" s="27">
        <v>119</v>
      </c>
      <c r="G10" s="27">
        <v>120</v>
      </c>
      <c r="H10" s="27">
        <v>118</v>
      </c>
      <c r="I10" s="28">
        <f t="shared" si="0"/>
        <v>119</v>
      </c>
    </row>
    <row r="11" spans="1:17" ht="18" x14ac:dyDescent="0.3">
      <c r="A11" s="8">
        <v>4</v>
      </c>
      <c r="B11" s="8">
        <v>8</v>
      </c>
      <c r="C11" s="8">
        <v>8</v>
      </c>
      <c r="D11" s="8">
        <v>118</v>
      </c>
      <c r="E11" s="8">
        <v>119</v>
      </c>
      <c r="F11" s="8">
        <v>118</v>
      </c>
      <c r="G11" s="8">
        <v>120</v>
      </c>
      <c r="H11" s="8">
        <v>118</v>
      </c>
      <c r="I11" s="9">
        <f t="shared" si="0"/>
        <v>118.6</v>
      </c>
      <c r="K11" s="16" t="s">
        <v>24</v>
      </c>
      <c r="L11" s="16"/>
      <c r="M11" s="16"/>
      <c r="N11" s="16"/>
      <c r="O11" s="16"/>
      <c r="P11" s="16"/>
      <c r="Q11" s="16"/>
    </row>
    <row r="12" spans="1:17" ht="15.6" x14ac:dyDescent="0.3">
      <c r="A12" s="4">
        <v>4</v>
      </c>
      <c r="B12" s="4">
        <v>2</v>
      </c>
      <c r="C12" s="4">
        <v>8</v>
      </c>
      <c r="D12" s="4">
        <v>118</v>
      </c>
      <c r="E12" s="4">
        <v>118</v>
      </c>
      <c r="F12" s="4">
        <v>118</v>
      </c>
      <c r="G12" s="4">
        <v>117</v>
      </c>
      <c r="H12" s="4">
        <v>118</v>
      </c>
      <c r="I12" s="5">
        <f t="shared" si="0"/>
        <v>117.8</v>
      </c>
      <c r="K12" s="10" t="s">
        <v>0</v>
      </c>
      <c r="L12" s="10" t="s">
        <v>1</v>
      </c>
      <c r="M12" s="10" t="s">
        <v>2</v>
      </c>
      <c r="N12" s="10" t="s">
        <v>18</v>
      </c>
      <c r="O12" s="10" t="s">
        <v>20</v>
      </c>
      <c r="P12" s="10" t="s">
        <v>19</v>
      </c>
      <c r="Q12" s="10" t="s">
        <v>10</v>
      </c>
    </row>
    <row r="13" spans="1:17" x14ac:dyDescent="0.3">
      <c r="A13" s="4">
        <v>4</v>
      </c>
      <c r="B13" s="4">
        <v>8</v>
      </c>
      <c r="C13" s="4">
        <v>2</v>
      </c>
      <c r="D13" s="4">
        <v>117</v>
      </c>
      <c r="E13" s="4">
        <v>118</v>
      </c>
      <c r="F13" s="4">
        <v>118</v>
      </c>
      <c r="G13" s="4">
        <v>118</v>
      </c>
      <c r="H13" s="4">
        <v>118</v>
      </c>
      <c r="I13" s="5">
        <f t="shared" si="0"/>
        <v>117.8</v>
      </c>
      <c r="K13" s="20">
        <v>2</v>
      </c>
      <c r="L13" s="20">
        <v>2</v>
      </c>
      <c r="M13" s="20">
        <v>2</v>
      </c>
      <c r="N13" s="23">
        <f>MAX(D4:H4,D23:H23,D42:H42)</f>
        <v>119</v>
      </c>
      <c r="O13" s="24">
        <f>MAX(I4,I23,I42)</f>
        <v>119</v>
      </c>
      <c r="P13" s="24">
        <f>MEDIAN(I4,I23,I42)</f>
        <v>118.6</v>
      </c>
      <c r="Q13" s="24">
        <f>AVERAGE(I4,I23,I42)</f>
        <v>118.53333333333335</v>
      </c>
    </row>
    <row r="14" spans="1:17" x14ac:dyDescent="0.3">
      <c r="A14" s="6">
        <v>8</v>
      </c>
      <c r="B14" s="6">
        <v>2</v>
      </c>
      <c r="C14" s="6">
        <v>2</v>
      </c>
      <c r="D14" s="6">
        <v>118</v>
      </c>
      <c r="E14" s="6">
        <v>118</v>
      </c>
      <c r="F14" s="6">
        <v>118</v>
      </c>
      <c r="G14" s="6">
        <v>118</v>
      </c>
      <c r="H14" s="6">
        <v>117</v>
      </c>
      <c r="I14" s="7">
        <f t="shared" si="0"/>
        <v>117.8</v>
      </c>
      <c r="K14" s="20">
        <v>2</v>
      </c>
      <c r="L14" s="20">
        <v>4</v>
      </c>
      <c r="M14" s="20">
        <v>4</v>
      </c>
      <c r="N14" s="26">
        <f>MAX(D5:H5,D24:H24,D43:H43)</f>
        <v>120</v>
      </c>
      <c r="O14" s="24">
        <f t="shared" ref="O14:O27" si="1">MAX(I5,I24,I43)</f>
        <v>119.4</v>
      </c>
      <c r="P14" s="24">
        <f t="shared" ref="P14:P27" si="2">MEDIAN(I5,I24,I43)</f>
        <v>118.6</v>
      </c>
      <c r="Q14" s="24">
        <f t="shared" ref="Q14:Q27" si="3">AVERAGE(I5,I24,I43)</f>
        <v>118.8</v>
      </c>
    </row>
    <row r="15" spans="1:17" x14ac:dyDescent="0.3">
      <c r="A15" s="6">
        <v>8</v>
      </c>
      <c r="B15" s="6">
        <v>4</v>
      </c>
      <c r="C15" s="6">
        <v>4</v>
      </c>
      <c r="D15" s="6">
        <v>118</v>
      </c>
      <c r="E15" s="6">
        <v>118</v>
      </c>
      <c r="F15" s="6">
        <v>120</v>
      </c>
      <c r="G15" s="6">
        <v>118</v>
      </c>
      <c r="H15" s="6">
        <v>118</v>
      </c>
      <c r="I15" s="7">
        <f t="shared" si="0"/>
        <v>118.4</v>
      </c>
      <c r="K15" s="20">
        <v>2</v>
      </c>
      <c r="L15" s="20">
        <v>8</v>
      </c>
      <c r="M15" s="20">
        <v>8</v>
      </c>
      <c r="N15" s="26">
        <f t="shared" ref="N15:N27" si="4">MAX(D6:H6,D25:H25,D44:H44)</f>
        <v>120</v>
      </c>
      <c r="O15" s="24">
        <f t="shared" si="1"/>
        <v>119.2</v>
      </c>
      <c r="P15" s="24">
        <f t="shared" si="2"/>
        <v>118.2</v>
      </c>
      <c r="Q15" s="24">
        <f t="shared" si="3"/>
        <v>118.53333333333335</v>
      </c>
    </row>
    <row r="16" spans="1:17" x14ac:dyDescent="0.3">
      <c r="A16" s="6">
        <v>8</v>
      </c>
      <c r="B16" s="6">
        <v>8</v>
      </c>
      <c r="C16" s="6">
        <v>8</v>
      </c>
      <c r="D16" s="6">
        <v>117</v>
      </c>
      <c r="E16" s="6">
        <v>118</v>
      </c>
      <c r="F16" s="6">
        <v>118</v>
      </c>
      <c r="G16" s="6">
        <v>119</v>
      </c>
      <c r="H16" s="6">
        <v>117</v>
      </c>
      <c r="I16" s="7">
        <f t="shared" si="0"/>
        <v>117.8</v>
      </c>
      <c r="K16" s="20">
        <v>2</v>
      </c>
      <c r="L16" s="20">
        <v>2</v>
      </c>
      <c r="M16" s="20">
        <v>8</v>
      </c>
      <c r="N16" s="23">
        <f t="shared" si="4"/>
        <v>119</v>
      </c>
      <c r="O16" s="24">
        <f t="shared" si="1"/>
        <v>118.8</v>
      </c>
      <c r="P16" s="24">
        <f t="shared" si="2"/>
        <v>118.8</v>
      </c>
      <c r="Q16" s="24">
        <f t="shared" si="3"/>
        <v>118.60000000000001</v>
      </c>
    </row>
    <row r="17" spans="1:17" x14ac:dyDescent="0.3">
      <c r="A17" s="6">
        <v>8</v>
      </c>
      <c r="B17" s="6">
        <v>2</v>
      </c>
      <c r="C17" s="6">
        <v>8</v>
      </c>
      <c r="D17" s="6">
        <v>118</v>
      </c>
      <c r="E17" s="6">
        <v>118</v>
      </c>
      <c r="F17" s="6">
        <v>118</v>
      </c>
      <c r="G17" s="6">
        <v>118</v>
      </c>
      <c r="H17" s="6">
        <v>118</v>
      </c>
      <c r="I17" s="7">
        <f t="shared" si="0"/>
        <v>118</v>
      </c>
      <c r="K17" s="20">
        <v>2</v>
      </c>
      <c r="L17" s="20">
        <v>8</v>
      </c>
      <c r="M17" s="20">
        <v>2</v>
      </c>
      <c r="N17" s="23">
        <f t="shared" si="4"/>
        <v>119</v>
      </c>
      <c r="O17" s="24">
        <f t="shared" si="1"/>
        <v>118.6</v>
      </c>
      <c r="P17" s="24">
        <f t="shared" si="2"/>
        <v>118.2</v>
      </c>
      <c r="Q17" s="24">
        <f t="shared" si="3"/>
        <v>118.26666666666665</v>
      </c>
    </row>
    <row r="18" spans="1:17" x14ac:dyDescent="0.3">
      <c r="A18" s="6">
        <v>8</v>
      </c>
      <c r="B18" s="6">
        <v>8</v>
      </c>
      <c r="C18" s="6">
        <v>2</v>
      </c>
      <c r="D18" s="6">
        <v>118</v>
      </c>
      <c r="E18" s="6">
        <v>118</v>
      </c>
      <c r="F18" s="6">
        <v>118</v>
      </c>
      <c r="G18" s="6">
        <v>118</v>
      </c>
      <c r="H18" s="6">
        <v>118</v>
      </c>
      <c r="I18" s="7">
        <f t="shared" si="0"/>
        <v>118</v>
      </c>
      <c r="K18" s="21">
        <v>4</v>
      </c>
      <c r="L18" s="21">
        <v>2</v>
      </c>
      <c r="M18" s="21">
        <v>2</v>
      </c>
      <c r="N18" s="26">
        <f t="shared" si="4"/>
        <v>120</v>
      </c>
      <c r="O18" s="18">
        <f t="shared" si="1"/>
        <v>118.4</v>
      </c>
      <c r="P18" s="18">
        <f t="shared" si="2"/>
        <v>118.4</v>
      </c>
      <c r="Q18" s="18">
        <f t="shared" si="3"/>
        <v>118.26666666666667</v>
      </c>
    </row>
    <row r="19" spans="1:17" x14ac:dyDescent="0.3">
      <c r="K19" s="21">
        <v>4</v>
      </c>
      <c r="L19" s="21">
        <v>4</v>
      </c>
      <c r="M19" s="21">
        <v>4</v>
      </c>
      <c r="N19" s="26">
        <f t="shared" si="4"/>
        <v>120</v>
      </c>
      <c r="O19" s="18">
        <f t="shared" si="1"/>
        <v>119.4</v>
      </c>
      <c r="P19" s="29">
        <f t="shared" si="2"/>
        <v>119</v>
      </c>
      <c r="Q19" s="29">
        <f>AVERAGE(I10,I29,I48)</f>
        <v>118.86666666666667</v>
      </c>
    </row>
    <row r="20" spans="1:17" ht="18" x14ac:dyDescent="0.3">
      <c r="A20" s="12" t="s">
        <v>11</v>
      </c>
      <c r="B20" s="12"/>
      <c r="C20" s="12"/>
      <c r="D20" s="12"/>
      <c r="E20" s="12"/>
      <c r="F20" s="12"/>
      <c r="G20" s="12"/>
      <c r="H20" s="12"/>
      <c r="I20" s="12"/>
      <c r="K20" s="19">
        <v>4</v>
      </c>
      <c r="L20" s="19">
        <v>8</v>
      </c>
      <c r="M20" s="19">
        <v>8</v>
      </c>
      <c r="N20" s="26">
        <f>MAX(D11:H11,D30:H30,D49:H49)</f>
        <v>120</v>
      </c>
      <c r="O20" s="18">
        <f t="shared" si="1"/>
        <v>119</v>
      </c>
      <c r="P20" s="18">
        <f t="shared" si="2"/>
        <v>118.6</v>
      </c>
      <c r="Q20" s="18">
        <f t="shared" si="3"/>
        <v>118.66666666666667</v>
      </c>
    </row>
    <row r="21" spans="1:17" ht="15.6" x14ac:dyDescent="0.3">
      <c r="A21" s="13" t="s">
        <v>0</v>
      </c>
      <c r="B21" s="13" t="s">
        <v>1</v>
      </c>
      <c r="C21" s="13" t="s">
        <v>2</v>
      </c>
      <c r="D21" s="15" t="s">
        <v>9</v>
      </c>
      <c r="E21" s="15"/>
      <c r="F21" s="15"/>
      <c r="G21" s="15"/>
      <c r="H21" s="15"/>
      <c r="I21" s="11" t="s">
        <v>10</v>
      </c>
      <c r="K21" s="21">
        <v>4</v>
      </c>
      <c r="L21" s="21">
        <v>2</v>
      </c>
      <c r="M21" s="21">
        <v>8</v>
      </c>
      <c r="N21" s="26">
        <f t="shared" si="4"/>
        <v>120</v>
      </c>
      <c r="O21" s="29">
        <f>MAX(I12,I31,I50)</f>
        <v>119.8</v>
      </c>
      <c r="P21" s="18">
        <f t="shared" si="2"/>
        <v>118.2</v>
      </c>
      <c r="Q21" s="18">
        <f t="shared" si="3"/>
        <v>118.60000000000001</v>
      </c>
    </row>
    <row r="22" spans="1:17" ht="15.6" x14ac:dyDescent="0.3">
      <c r="A22" s="14"/>
      <c r="B22" s="14"/>
      <c r="C22" s="14"/>
      <c r="D22" s="1" t="s">
        <v>4</v>
      </c>
      <c r="E22" s="1" t="s">
        <v>5</v>
      </c>
      <c r="F22" s="1" t="s">
        <v>6</v>
      </c>
      <c r="G22" s="1" t="s">
        <v>7</v>
      </c>
      <c r="H22" s="1" t="s">
        <v>8</v>
      </c>
      <c r="I22" s="11"/>
      <c r="K22" s="21">
        <v>4</v>
      </c>
      <c r="L22" s="21">
        <v>8</v>
      </c>
      <c r="M22" s="21">
        <v>2</v>
      </c>
      <c r="N22" s="26">
        <f t="shared" si="4"/>
        <v>120</v>
      </c>
      <c r="O22" s="18">
        <f t="shared" si="1"/>
        <v>119</v>
      </c>
      <c r="P22" s="18">
        <f t="shared" si="2"/>
        <v>118.8</v>
      </c>
      <c r="Q22" s="18">
        <f t="shared" si="3"/>
        <v>118.53333333333335</v>
      </c>
    </row>
    <row r="23" spans="1:17" x14ac:dyDescent="0.3">
      <c r="A23" s="2">
        <v>2</v>
      </c>
      <c r="B23" s="2">
        <v>2</v>
      </c>
      <c r="C23" s="2">
        <v>2</v>
      </c>
      <c r="D23" s="2">
        <v>119</v>
      </c>
      <c r="E23" s="2">
        <v>119</v>
      </c>
      <c r="F23" s="2">
        <v>119</v>
      </c>
      <c r="G23" s="2">
        <v>119</v>
      </c>
      <c r="H23" s="2">
        <v>119</v>
      </c>
      <c r="I23" s="3">
        <f>AVERAGE(D23:H23)</f>
        <v>119</v>
      </c>
      <c r="K23" s="22">
        <v>8</v>
      </c>
      <c r="L23" s="22">
        <v>2</v>
      </c>
      <c r="M23" s="22">
        <v>2</v>
      </c>
      <c r="N23" s="26">
        <f t="shared" si="4"/>
        <v>120</v>
      </c>
      <c r="O23" s="25">
        <f t="shared" si="1"/>
        <v>118.8</v>
      </c>
      <c r="P23" s="25">
        <f t="shared" si="2"/>
        <v>118.8</v>
      </c>
      <c r="Q23" s="25">
        <f t="shared" si="3"/>
        <v>118.46666666666665</v>
      </c>
    </row>
    <row r="24" spans="1:17" x14ac:dyDescent="0.3">
      <c r="A24" s="2">
        <v>2</v>
      </c>
      <c r="B24" s="2">
        <v>4</v>
      </c>
      <c r="C24" s="2">
        <v>4</v>
      </c>
      <c r="D24" s="2">
        <v>119</v>
      </c>
      <c r="E24" s="2">
        <v>119</v>
      </c>
      <c r="F24" s="2">
        <v>120</v>
      </c>
      <c r="G24" s="2">
        <v>119</v>
      </c>
      <c r="H24" s="2">
        <v>120</v>
      </c>
      <c r="I24" s="3">
        <f t="shared" ref="I24:I37" si="5">AVERAGE(D24:H24)</f>
        <v>119.4</v>
      </c>
      <c r="K24" s="22">
        <v>8</v>
      </c>
      <c r="L24" s="22">
        <v>4</v>
      </c>
      <c r="M24" s="22">
        <v>4</v>
      </c>
      <c r="N24" s="26">
        <f t="shared" si="4"/>
        <v>120</v>
      </c>
      <c r="O24" s="25">
        <f t="shared" si="1"/>
        <v>119</v>
      </c>
      <c r="P24" s="25">
        <f t="shared" si="2"/>
        <v>118.4</v>
      </c>
      <c r="Q24" s="25">
        <f t="shared" si="3"/>
        <v>118.53333333333335</v>
      </c>
    </row>
    <row r="25" spans="1:17" x14ac:dyDescent="0.3">
      <c r="A25" s="2">
        <v>2</v>
      </c>
      <c r="B25" s="2">
        <v>8</v>
      </c>
      <c r="C25" s="2">
        <v>8</v>
      </c>
      <c r="D25" s="2">
        <v>119</v>
      </c>
      <c r="E25" s="2">
        <v>118</v>
      </c>
      <c r="F25" s="2">
        <v>120</v>
      </c>
      <c r="G25" s="2">
        <v>119</v>
      </c>
      <c r="H25" s="2">
        <v>120</v>
      </c>
      <c r="I25" s="3">
        <f t="shared" si="5"/>
        <v>119.2</v>
      </c>
      <c r="K25" s="22">
        <v>8</v>
      </c>
      <c r="L25" s="22">
        <v>8</v>
      </c>
      <c r="M25" s="22">
        <v>8</v>
      </c>
      <c r="N25" s="26">
        <f>MAX(D16:H16,D35:H35,D54:H54)</f>
        <v>120</v>
      </c>
      <c r="O25" s="25">
        <f t="shared" si="1"/>
        <v>119.2</v>
      </c>
      <c r="P25" s="25">
        <f t="shared" si="2"/>
        <v>118.2</v>
      </c>
      <c r="Q25" s="25">
        <f t="shared" si="3"/>
        <v>118.39999999999999</v>
      </c>
    </row>
    <row r="26" spans="1:17" x14ac:dyDescent="0.3">
      <c r="A26" s="2">
        <v>2</v>
      </c>
      <c r="B26" s="2">
        <v>2</v>
      </c>
      <c r="C26" s="2">
        <v>8</v>
      </c>
      <c r="D26" s="2">
        <v>119</v>
      </c>
      <c r="E26" s="2">
        <v>118</v>
      </c>
      <c r="F26" s="2">
        <v>119</v>
      </c>
      <c r="G26" s="2">
        <v>119</v>
      </c>
      <c r="H26" s="2">
        <v>119</v>
      </c>
      <c r="I26" s="3">
        <f t="shared" si="5"/>
        <v>118.8</v>
      </c>
      <c r="K26" s="22">
        <v>8</v>
      </c>
      <c r="L26" s="22">
        <v>2</v>
      </c>
      <c r="M26" s="22">
        <v>8</v>
      </c>
      <c r="N26" s="26">
        <f t="shared" si="4"/>
        <v>120</v>
      </c>
      <c r="O26" s="25">
        <f t="shared" si="1"/>
        <v>119.6</v>
      </c>
      <c r="P26" s="25">
        <f t="shared" si="2"/>
        <v>118</v>
      </c>
      <c r="Q26" s="25">
        <f t="shared" si="3"/>
        <v>118.53333333333335</v>
      </c>
    </row>
    <row r="27" spans="1:17" x14ac:dyDescent="0.3">
      <c r="A27" s="2">
        <v>2</v>
      </c>
      <c r="B27" s="2">
        <v>8</v>
      </c>
      <c r="C27" s="2">
        <v>2</v>
      </c>
      <c r="D27" s="2">
        <v>118</v>
      </c>
      <c r="E27" s="2">
        <v>118</v>
      </c>
      <c r="F27" s="2">
        <v>118</v>
      </c>
      <c r="G27" s="2">
        <v>118</v>
      </c>
      <c r="H27" s="2">
        <v>118</v>
      </c>
      <c r="I27" s="3">
        <f t="shared" si="5"/>
        <v>118</v>
      </c>
      <c r="K27" s="22">
        <v>8</v>
      </c>
      <c r="L27" s="22">
        <v>8</v>
      </c>
      <c r="M27" s="22">
        <v>2</v>
      </c>
      <c r="N27" s="26">
        <f t="shared" si="4"/>
        <v>120</v>
      </c>
      <c r="O27" s="25">
        <f t="shared" si="1"/>
        <v>118.4</v>
      </c>
      <c r="P27" s="25">
        <f>MEDIAN(I18,I37,I56)</f>
        <v>118</v>
      </c>
      <c r="Q27" s="25">
        <f t="shared" si="3"/>
        <v>118.13333333333333</v>
      </c>
    </row>
    <row r="28" spans="1:17" x14ac:dyDescent="0.3">
      <c r="A28" s="4">
        <v>4</v>
      </c>
      <c r="B28" s="4">
        <v>2</v>
      </c>
      <c r="C28" s="4">
        <v>2</v>
      </c>
      <c r="D28" s="4">
        <v>118</v>
      </c>
      <c r="E28" s="4">
        <v>118</v>
      </c>
      <c r="F28" s="4">
        <v>120</v>
      </c>
      <c r="G28" s="4">
        <v>118</v>
      </c>
      <c r="H28" s="4">
        <v>118</v>
      </c>
      <c r="I28" s="5">
        <f>AVERAGE(D28:H28)</f>
        <v>118.4</v>
      </c>
    </row>
    <row r="29" spans="1:17" ht="18" x14ac:dyDescent="0.3">
      <c r="A29" s="4">
        <v>4</v>
      </c>
      <c r="B29" s="4">
        <v>4</v>
      </c>
      <c r="C29" s="4">
        <v>4</v>
      </c>
      <c r="D29" s="4">
        <v>120</v>
      </c>
      <c r="E29" s="4">
        <v>119</v>
      </c>
      <c r="F29" s="4">
        <v>120</v>
      </c>
      <c r="G29" s="4">
        <v>118</v>
      </c>
      <c r="H29" s="4">
        <v>120</v>
      </c>
      <c r="I29" s="5">
        <f t="shared" si="5"/>
        <v>119.4</v>
      </c>
      <c r="M29" s="16" t="s">
        <v>25</v>
      </c>
      <c r="N29" s="16"/>
      <c r="O29" s="16"/>
      <c r="P29" s="16"/>
      <c r="Q29" s="16"/>
    </row>
    <row r="30" spans="1:17" ht="15.6" x14ac:dyDescent="0.3">
      <c r="A30" s="8">
        <v>4</v>
      </c>
      <c r="B30" s="8">
        <v>8</v>
      </c>
      <c r="C30" s="8">
        <v>8</v>
      </c>
      <c r="D30" s="8">
        <v>118</v>
      </c>
      <c r="E30" s="8">
        <v>120</v>
      </c>
      <c r="F30" s="8">
        <v>119</v>
      </c>
      <c r="G30" s="8">
        <v>120</v>
      </c>
      <c r="H30" s="8">
        <v>118</v>
      </c>
      <c r="I30" s="9">
        <f t="shared" si="5"/>
        <v>119</v>
      </c>
      <c r="M30" s="10" t="s">
        <v>26</v>
      </c>
      <c r="N30" s="10" t="s">
        <v>18</v>
      </c>
      <c r="O30" s="10" t="s">
        <v>20</v>
      </c>
      <c r="P30" s="10" t="s">
        <v>19</v>
      </c>
      <c r="Q30" s="10" t="s">
        <v>10</v>
      </c>
    </row>
    <row r="31" spans="1:17" x14ac:dyDescent="0.3">
      <c r="A31" s="27">
        <v>4</v>
      </c>
      <c r="B31" s="27">
        <v>2</v>
      </c>
      <c r="C31" s="27">
        <v>8</v>
      </c>
      <c r="D31" s="27">
        <v>120</v>
      </c>
      <c r="E31" s="27">
        <v>120</v>
      </c>
      <c r="F31" s="27">
        <v>119</v>
      </c>
      <c r="G31" s="27">
        <v>120</v>
      </c>
      <c r="H31" s="27">
        <v>120</v>
      </c>
      <c r="I31" s="28">
        <f t="shared" si="5"/>
        <v>119.8</v>
      </c>
      <c r="M31" s="19">
        <v>2</v>
      </c>
      <c r="N31" s="26">
        <f>MAX(D4:H8,D23:H27,D42:H46)</f>
        <v>120</v>
      </c>
      <c r="O31" s="18">
        <f>MAX(I4:I8,I23:I27,I42:I46)</f>
        <v>119.4</v>
      </c>
      <c r="P31" s="29">
        <f>MEDIAN(I4:I8,I23:I27,I42:I46)</f>
        <v>118.6</v>
      </c>
      <c r="Q31" s="18">
        <f>AVERAGE(I4:I8,I23:I27,I42:I46)</f>
        <v>118.54666666666665</v>
      </c>
    </row>
    <row r="32" spans="1:17" x14ac:dyDescent="0.3">
      <c r="A32" s="4">
        <v>4</v>
      </c>
      <c r="B32" s="4">
        <v>8</v>
      </c>
      <c r="C32" s="4">
        <v>2</v>
      </c>
      <c r="D32" s="4">
        <v>119</v>
      </c>
      <c r="E32" s="4">
        <v>119</v>
      </c>
      <c r="F32" s="4">
        <v>118</v>
      </c>
      <c r="G32" s="4">
        <v>119</v>
      </c>
      <c r="H32" s="4">
        <v>119</v>
      </c>
      <c r="I32" s="5">
        <f t="shared" si="5"/>
        <v>118.8</v>
      </c>
      <c r="M32" s="19">
        <v>4</v>
      </c>
      <c r="N32" s="26">
        <f>MAX(D9:H13,D28:H32,D47:H51)</f>
        <v>120</v>
      </c>
      <c r="O32" s="29">
        <f>MAX(I28:I32,I47:I51,I9:I13)</f>
        <v>119.8</v>
      </c>
      <c r="P32" s="18">
        <f>MEDIAN(I9:I13,I28:I32,I47:I51)</f>
        <v>118.4</v>
      </c>
      <c r="Q32" s="29">
        <f>AVERAGE(I9:I13,I28:I32,I47:I51)</f>
        <v>118.58666666666667</v>
      </c>
    </row>
    <row r="33" spans="1:17" x14ac:dyDescent="0.3">
      <c r="A33" s="6">
        <v>8</v>
      </c>
      <c r="B33" s="6">
        <v>2</v>
      </c>
      <c r="C33" s="6">
        <v>2</v>
      </c>
      <c r="D33" s="6">
        <v>119</v>
      </c>
      <c r="E33" s="6">
        <v>118</v>
      </c>
      <c r="F33" s="6">
        <v>119</v>
      </c>
      <c r="G33" s="6">
        <v>119</v>
      </c>
      <c r="H33" s="6">
        <v>119</v>
      </c>
      <c r="I33" s="7">
        <f t="shared" si="5"/>
        <v>118.8</v>
      </c>
      <c r="M33" s="19">
        <v>8</v>
      </c>
      <c r="N33" s="26">
        <f>MAX(D14:H18,D33:H37,D52:H56)</f>
        <v>120</v>
      </c>
      <c r="O33" s="18">
        <f>MAX(I52:I56,I33:I37,I14:I18)</f>
        <v>119.6</v>
      </c>
      <c r="P33" s="18">
        <f>MEDIAN(I52:I56,I33:I37,I14:I18)</f>
        <v>118.2</v>
      </c>
      <c r="Q33" s="18">
        <f>AVERAGE(I14:I18,I33:I37,I52:I56)</f>
        <v>118.41333333333334</v>
      </c>
    </row>
    <row r="34" spans="1:17" x14ac:dyDescent="0.3">
      <c r="A34" s="6">
        <v>8</v>
      </c>
      <c r="B34" s="6">
        <v>4</v>
      </c>
      <c r="C34" s="6">
        <v>4</v>
      </c>
      <c r="D34" s="6">
        <v>119</v>
      </c>
      <c r="E34" s="6">
        <v>119</v>
      </c>
      <c r="F34" s="6">
        <v>119</v>
      </c>
      <c r="G34" s="6">
        <v>119</v>
      </c>
      <c r="H34" s="6">
        <v>119</v>
      </c>
      <c r="I34" s="7">
        <f t="shared" si="5"/>
        <v>119</v>
      </c>
    </row>
    <row r="35" spans="1:17" ht="18" x14ac:dyDescent="0.3">
      <c r="A35" s="6">
        <v>8</v>
      </c>
      <c r="B35" s="6">
        <v>8</v>
      </c>
      <c r="C35" s="6">
        <v>8</v>
      </c>
      <c r="D35" s="6">
        <v>119</v>
      </c>
      <c r="E35" s="6">
        <v>119</v>
      </c>
      <c r="F35" s="6">
        <v>119</v>
      </c>
      <c r="G35" s="6">
        <v>120</v>
      </c>
      <c r="H35" s="6">
        <v>119</v>
      </c>
      <c r="I35" s="7">
        <f t="shared" si="5"/>
        <v>119.2</v>
      </c>
      <c r="M35" s="16" t="s">
        <v>27</v>
      </c>
      <c r="N35" s="16"/>
      <c r="O35" s="16"/>
      <c r="P35" s="16"/>
      <c r="Q35" s="16"/>
    </row>
    <row r="36" spans="1:17" ht="15.6" x14ac:dyDescent="0.3">
      <c r="A36" s="6">
        <v>8</v>
      </c>
      <c r="B36" s="6">
        <v>2</v>
      </c>
      <c r="C36" s="6">
        <v>8</v>
      </c>
      <c r="D36" s="6">
        <v>120</v>
      </c>
      <c r="E36" s="6">
        <v>119</v>
      </c>
      <c r="F36" s="6">
        <v>119</v>
      </c>
      <c r="G36" s="6">
        <v>120</v>
      </c>
      <c r="H36" s="6">
        <v>120</v>
      </c>
      <c r="I36" s="7">
        <f t="shared" si="5"/>
        <v>119.6</v>
      </c>
      <c r="M36" s="10" t="s">
        <v>28</v>
      </c>
      <c r="N36" s="10" t="s">
        <v>18</v>
      </c>
      <c r="O36" s="10" t="s">
        <v>20</v>
      </c>
      <c r="P36" s="10" t="s">
        <v>19</v>
      </c>
      <c r="Q36" s="10" t="s">
        <v>10</v>
      </c>
    </row>
    <row r="37" spans="1:17" x14ac:dyDescent="0.3">
      <c r="A37" s="6">
        <v>8</v>
      </c>
      <c r="B37" s="6">
        <v>8</v>
      </c>
      <c r="C37" s="6">
        <v>2</v>
      </c>
      <c r="D37" s="6">
        <v>118</v>
      </c>
      <c r="E37" s="6">
        <v>118</v>
      </c>
      <c r="F37" s="6">
        <v>120</v>
      </c>
      <c r="G37" s="6">
        <v>118</v>
      </c>
      <c r="H37" s="6">
        <v>118</v>
      </c>
      <c r="I37" s="7">
        <f t="shared" si="5"/>
        <v>118.4</v>
      </c>
      <c r="M37" s="19">
        <v>2</v>
      </c>
      <c r="N37" s="26">
        <f>MAX(D23:H23,D27:H27,D28:H28,D32:H32,D33:H33,D37:H37,D42:H42,D46:H46,D47:H47,D51:H51,D52:H52,D56:H56)</f>
        <v>120</v>
      </c>
      <c r="O37" s="18">
        <f>MAX(I4,I8,I9,I13,I14,I18)</f>
        <v>118.2</v>
      </c>
      <c r="P37" s="18">
        <f>MEDIAN(I4,I8:I9,I13:I14,I18,I23,I27:I28,I32,I33,I37,I42,I46:I47,I51:I52,I56)</f>
        <v>118.4</v>
      </c>
      <c r="Q37" s="18">
        <f>AVERAGE(I4,I8:I9,I13:I14,I18,I23,I27:I28,I32:I33,I37,I42,I46:I47,I51:I52,I56)</f>
        <v>118.36666666666666</v>
      </c>
    </row>
    <row r="38" spans="1:17" x14ac:dyDescent="0.3">
      <c r="M38" s="19">
        <v>4</v>
      </c>
      <c r="N38" s="26">
        <f>MAX(D5:H5,D10:H10,D15:H15,D24:H24,D29:H29,D34:H34,D43:H43,D48:H48,D53:H53)</f>
        <v>120</v>
      </c>
      <c r="O38" s="18">
        <f>MAX(I5,I10,I15,I24,I29,I34,I43,I48,I53)</f>
        <v>119.4</v>
      </c>
      <c r="P38" s="29">
        <f>MEDIAN(I5,I10,I15,I24,I29,I34,I43,I48,I53)</f>
        <v>118.6</v>
      </c>
      <c r="Q38" s="29">
        <f>AVERAGE(I5,I10,I15,I24,I29,I34,I43,I48,I53)</f>
        <v>118.73333333333335</v>
      </c>
    </row>
    <row r="39" spans="1:17" ht="18" x14ac:dyDescent="0.3">
      <c r="A39" s="12" t="s">
        <v>12</v>
      </c>
      <c r="B39" s="12"/>
      <c r="C39" s="12"/>
      <c r="D39" s="12"/>
      <c r="E39" s="12"/>
      <c r="F39" s="12"/>
      <c r="G39" s="12"/>
      <c r="H39" s="12"/>
      <c r="I39" s="12"/>
      <c r="M39" s="19">
        <v>8</v>
      </c>
      <c r="N39" s="26">
        <f>MAX(D6:H7,D11:H12,D16:H17,D25:H26,D30:H31,D35:H36,D44:H45,D49:H50,D54:H55)</f>
        <v>120</v>
      </c>
      <c r="O39" s="29">
        <f>MAX(I6:I7,I11:I12,I16:I17,I25:I26,I30:I31,I35:I36,I44:I45,I49:I50,I54:I55)</f>
        <v>119.8</v>
      </c>
      <c r="P39" s="18">
        <f>MEDIAN(I6:I7,I11:I12,I16:I17,I25:I26,I30:I31,I35:I36,I44:I45,I49:I50,I54:I55)</f>
        <v>118.30000000000001</v>
      </c>
      <c r="Q39" s="18">
        <f>AVERAGE(I6:I7,I11:I12,I16:I17,I25:I26,I30:I31,I35:I36,I44:I45,I49:I50,I54:I55)</f>
        <v>118.55555555555556</v>
      </c>
    </row>
    <row r="40" spans="1:17" ht="15.6" x14ac:dyDescent="0.3">
      <c r="A40" s="13" t="s">
        <v>0</v>
      </c>
      <c r="B40" s="13" t="s">
        <v>1</v>
      </c>
      <c r="C40" s="13" t="s">
        <v>2</v>
      </c>
      <c r="D40" s="15" t="s">
        <v>9</v>
      </c>
      <c r="E40" s="15"/>
      <c r="F40" s="15"/>
      <c r="G40" s="15"/>
      <c r="H40" s="15"/>
      <c r="I40" s="11" t="s">
        <v>10</v>
      </c>
    </row>
    <row r="41" spans="1:17" ht="18" x14ac:dyDescent="0.3">
      <c r="A41" s="14"/>
      <c r="B41" s="14"/>
      <c r="C41" s="14"/>
      <c r="D41" s="1" t="s">
        <v>4</v>
      </c>
      <c r="E41" s="1" t="s">
        <v>5</v>
      </c>
      <c r="F41" s="1" t="s">
        <v>6</v>
      </c>
      <c r="G41" s="1" t="s">
        <v>7</v>
      </c>
      <c r="H41" s="1" t="s">
        <v>8</v>
      </c>
      <c r="I41" s="11"/>
      <c r="M41" s="16" t="s">
        <v>29</v>
      </c>
      <c r="N41" s="16"/>
      <c r="O41" s="16"/>
      <c r="P41" s="16"/>
      <c r="Q41" s="16"/>
    </row>
    <row r="42" spans="1:17" ht="15.6" x14ac:dyDescent="0.3">
      <c r="A42" s="2">
        <v>2</v>
      </c>
      <c r="B42" s="2">
        <v>2</v>
      </c>
      <c r="C42" s="2">
        <v>2</v>
      </c>
      <c r="D42" s="2">
        <v>118</v>
      </c>
      <c r="E42" s="2">
        <v>119</v>
      </c>
      <c r="F42" s="2">
        <v>119</v>
      </c>
      <c r="G42" s="2">
        <v>118</v>
      </c>
      <c r="H42" s="2">
        <v>119</v>
      </c>
      <c r="I42" s="3">
        <f>AVERAGE(D42:H42)</f>
        <v>118.6</v>
      </c>
      <c r="M42" s="10" t="s">
        <v>28</v>
      </c>
      <c r="N42" s="10" t="s">
        <v>18</v>
      </c>
      <c r="O42" s="10" t="s">
        <v>20</v>
      </c>
      <c r="P42" s="10" t="s">
        <v>19</v>
      </c>
      <c r="Q42" s="10" t="s">
        <v>10</v>
      </c>
    </row>
    <row r="43" spans="1:17" x14ac:dyDescent="0.3">
      <c r="A43" s="2">
        <v>2</v>
      </c>
      <c r="B43" s="2">
        <v>4</v>
      </c>
      <c r="C43" s="2">
        <v>4</v>
      </c>
      <c r="D43" s="2">
        <v>118</v>
      </c>
      <c r="E43" s="2">
        <v>118</v>
      </c>
      <c r="F43" s="2">
        <v>119</v>
      </c>
      <c r="G43" s="2">
        <v>119</v>
      </c>
      <c r="H43" s="2">
        <v>119</v>
      </c>
      <c r="I43" s="3">
        <f t="shared" ref="I43:I56" si="6">AVERAGE(D43:H43)</f>
        <v>118.6</v>
      </c>
      <c r="M43" s="19">
        <v>2</v>
      </c>
      <c r="N43" s="26">
        <f>MAX(D4:H4,D7:H7,D9:H9,D12:H12,D14:H14,D17:H17,D23:H23,D26:H26,D28:H28,D31:H31,D33:H33,D36:H36,D42:H42,D45:H45,D47:H47,D50:H50,D52:H52,D55:H55)</f>
        <v>120</v>
      </c>
      <c r="O43" s="29">
        <f>MAX(I4,I7,I9,I12,I14,I17,I23,I26,I28,I31,I33,I36,I42,I45,I47,I50,I52,I55)</f>
        <v>119.8</v>
      </c>
      <c r="P43" s="18">
        <f>MEDIAN(I4,I7,I9,I12,I14,I17,I23,I26,I28,I31,I33,I36,I42,I45,I47,I50,I52,I55)</f>
        <v>118.4</v>
      </c>
      <c r="Q43" s="18">
        <f>AVERAGE(I4,I9,I12,I7,I14,I17,I23,I26,I28,I31,I33,I36,I42,I45,I47,I50,I52,I55)</f>
        <v>118.5</v>
      </c>
    </row>
    <row r="44" spans="1:17" x14ac:dyDescent="0.3">
      <c r="A44" s="2">
        <v>2</v>
      </c>
      <c r="B44" s="2">
        <v>8</v>
      </c>
      <c r="C44" s="2">
        <v>8</v>
      </c>
      <c r="D44" s="2">
        <v>118</v>
      </c>
      <c r="E44" s="2">
        <v>118</v>
      </c>
      <c r="F44" s="2">
        <v>119</v>
      </c>
      <c r="G44" s="2">
        <v>118</v>
      </c>
      <c r="H44" s="2">
        <v>118</v>
      </c>
      <c r="I44" s="3">
        <f t="shared" si="6"/>
        <v>118.2</v>
      </c>
      <c r="M44" s="19">
        <v>4</v>
      </c>
      <c r="N44" s="26">
        <f>MAX(D5:H5,D10:H10,D15:H15,D24:H24,D29:H29,D34:H34,D43:H43,D48:H48,D53:H53)</f>
        <v>120</v>
      </c>
      <c r="O44" s="18">
        <f>MAX(I5,I10,I15,I24,I29,I34,I43,I48,I53)</f>
        <v>119.4</v>
      </c>
      <c r="P44" s="29">
        <f>MEDIAN(I5,I10,I15,I24,I29,I34,I43,I48,I53)</f>
        <v>118.6</v>
      </c>
      <c r="Q44" s="29">
        <f>AVERAGE(I5,I10,I15,I24,I29,I34,I43,I48,I53)</f>
        <v>118.73333333333335</v>
      </c>
    </row>
    <row r="45" spans="1:17" x14ac:dyDescent="0.3">
      <c r="A45" s="2">
        <v>2</v>
      </c>
      <c r="B45" s="2">
        <v>2</v>
      </c>
      <c r="C45" s="2">
        <v>8</v>
      </c>
      <c r="D45" s="2">
        <v>119</v>
      </c>
      <c r="E45" s="2">
        <v>119</v>
      </c>
      <c r="F45" s="2">
        <v>119</v>
      </c>
      <c r="G45" s="2">
        <v>119</v>
      </c>
      <c r="H45" s="2">
        <v>118</v>
      </c>
      <c r="I45" s="3">
        <f t="shared" si="6"/>
        <v>118.8</v>
      </c>
      <c r="M45" s="19">
        <v>8</v>
      </c>
      <c r="N45" s="26">
        <f>MAX(D6:H6,D8:H8,D11:H11,D13:H13,D16:H16,D18:H18,D25:H25,D27:H27,D30:H30,D32:H32,D35:H35,D37:H37,D44:H44,D46:H46,D49:H49,D51:H51,D54:H54,D56:H56)</f>
        <v>120</v>
      </c>
      <c r="O45" s="18">
        <f>MAX(I6,I8,I11,I13,I16,I18,I25,I27,I30,I32,I35,I37,I44,I46,I49,I51,I54,I56)</f>
        <v>119.2</v>
      </c>
      <c r="P45" s="18">
        <f>MEDIAN(I6,I8,I11,I13,I16,I18,I25,I27,I30,I32,I35,I37,I44,I46,I49,I51,I54,I56)</f>
        <v>118.30000000000001</v>
      </c>
      <c r="Q45" s="18">
        <f>AVERAGE(I6,I8,I11,I13,I16,I18,I25,I27,I30,I32,I35,I37,I44,I46,I49,I51,I54,I56)</f>
        <v>118.42222222222225</v>
      </c>
    </row>
    <row r="46" spans="1:17" x14ac:dyDescent="0.3">
      <c r="A46" s="2">
        <v>2</v>
      </c>
      <c r="B46" s="2">
        <v>8</v>
      </c>
      <c r="C46" s="2">
        <v>2</v>
      </c>
      <c r="D46" s="2">
        <v>119</v>
      </c>
      <c r="E46" s="2">
        <v>119</v>
      </c>
      <c r="F46" s="2">
        <v>118</v>
      </c>
      <c r="G46" s="2">
        <v>118</v>
      </c>
      <c r="H46" s="2">
        <v>119</v>
      </c>
      <c r="I46" s="3">
        <f t="shared" si="6"/>
        <v>118.6</v>
      </c>
    </row>
    <row r="47" spans="1:17" x14ac:dyDescent="0.3">
      <c r="A47" s="4">
        <v>4</v>
      </c>
      <c r="B47" s="4">
        <v>2</v>
      </c>
      <c r="C47" s="4">
        <v>2</v>
      </c>
      <c r="D47" s="4">
        <v>118</v>
      </c>
      <c r="E47" s="4">
        <v>120</v>
      </c>
      <c r="F47" s="4">
        <v>118</v>
      </c>
      <c r="G47" s="4">
        <v>118</v>
      </c>
      <c r="H47" s="4">
        <v>118</v>
      </c>
      <c r="I47" s="5">
        <f>AVERAGE(D47:H47)</f>
        <v>118.4</v>
      </c>
    </row>
    <row r="48" spans="1:17" x14ac:dyDescent="0.3">
      <c r="A48" s="4">
        <v>4</v>
      </c>
      <c r="B48" s="4">
        <v>4</v>
      </c>
      <c r="C48" s="4">
        <v>4</v>
      </c>
      <c r="D48" s="4">
        <v>118</v>
      </c>
      <c r="E48" s="4">
        <v>118</v>
      </c>
      <c r="F48" s="4">
        <v>118</v>
      </c>
      <c r="G48" s="4">
        <v>118</v>
      </c>
      <c r="H48" s="4">
        <v>119</v>
      </c>
      <c r="I48" s="5">
        <f t="shared" ref="I48:I56" si="7">AVERAGE(D48:H48)</f>
        <v>118.2</v>
      </c>
    </row>
    <row r="49" spans="1:9" x14ac:dyDescent="0.3">
      <c r="A49" s="8">
        <v>4</v>
      </c>
      <c r="B49" s="8">
        <v>8</v>
      </c>
      <c r="C49" s="8">
        <v>8</v>
      </c>
      <c r="D49" s="8">
        <v>119</v>
      </c>
      <c r="E49" s="8">
        <v>118</v>
      </c>
      <c r="F49" s="8">
        <v>118</v>
      </c>
      <c r="G49" s="8">
        <v>119</v>
      </c>
      <c r="H49" s="8">
        <v>118</v>
      </c>
      <c r="I49" s="9">
        <f t="shared" si="7"/>
        <v>118.4</v>
      </c>
    </row>
    <row r="50" spans="1:9" x14ac:dyDescent="0.3">
      <c r="A50" s="4">
        <v>4</v>
      </c>
      <c r="B50" s="4">
        <v>2</v>
      </c>
      <c r="C50" s="4">
        <v>8</v>
      </c>
      <c r="D50" s="4">
        <v>118</v>
      </c>
      <c r="E50" s="4">
        <v>120</v>
      </c>
      <c r="F50" s="4">
        <v>117</v>
      </c>
      <c r="G50" s="4">
        <v>118</v>
      </c>
      <c r="H50" s="4">
        <v>118</v>
      </c>
      <c r="I50" s="5">
        <f t="shared" si="7"/>
        <v>118.2</v>
      </c>
    </row>
    <row r="51" spans="1:9" x14ac:dyDescent="0.3">
      <c r="A51" s="27">
        <v>4</v>
      </c>
      <c r="B51" s="27">
        <v>8</v>
      </c>
      <c r="C51" s="27">
        <v>2</v>
      </c>
      <c r="D51" s="27">
        <v>120</v>
      </c>
      <c r="E51" s="27">
        <v>119</v>
      </c>
      <c r="F51" s="27">
        <v>118</v>
      </c>
      <c r="G51" s="27">
        <v>119</v>
      </c>
      <c r="H51" s="27">
        <v>119</v>
      </c>
      <c r="I51" s="28">
        <f t="shared" si="7"/>
        <v>119</v>
      </c>
    </row>
    <row r="52" spans="1:9" x14ac:dyDescent="0.3">
      <c r="A52" s="6">
        <v>8</v>
      </c>
      <c r="B52" s="6">
        <v>2</v>
      </c>
      <c r="C52" s="6">
        <v>2</v>
      </c>
      <c r="D52" s="6">
        <v>120</v>
      </c>
      <c r="E52" s="6">
        <v>119</v>
      </c>
      <c r="F52" s="6">
        <v>118</v>
      </c>
      <c r="G52" s="6">
        <v>118</v>
      </c>
      <c r="H52" s="6">
        <v>119</v>
      </c>
      <c r="I52" s="7">
        <f t="shared" si="7"/>
        <v>118.8</v>
      </c>
    </row>
    <row r="53" spans="1:9" x14ac:dyDescent="0.3">
      <c r="A53" s="6">
        <v>8</v>
      </c>
      <c r="B53" s="6">
        <v>4</v>
      </c>
      <c r="C53" s="6">
        <v>4</v>
      </c>
      <c r="D53" s="6">
        <v>118</v>
      </c>
      <c r="E53" s="6">
        <v>118</v>
      </c>
      <c r="F53" s="6">
        <v>118</v>
      </c>
      <c r="G53" s="6">
        <v>118</v>
      </c>
      <c r="H53" s="6">
        <v>119</v>
      </c>
      <c r="I53" s="7">
        <f t="shared" si="7"/>
        <v>118.2</v>
      </c>
    </row>
    <row r="54" spans="1:9" x14ac:dyDescent="0.3">
      <c r="A54" s="6">
        <v>8</v>
      </c>
      <c r="B54" s="6">
        <v>8</v>
      </c>
      <c r="C54" s="6">
        <v>8</v>
      </c>
      <c r="D54" s="6">
        <v>119</v>
      </c>
      <c r="E54" s="6">
        <v>118</v>
      </c>
      <c r="F54" s="6">
        <v>118</v>
      </c>
      <c r="G54" s="6">
        <v>118</v>
      </c>
      <c r="H54" s="6">
        <v>118</v>
      </c>
      <c r="I54" s="7">
        <f t="shared" si="7"/>
        <v>118.2</v>
      </c>
    </row>
    <row r="55" spans="1:9" x14ac:dyDescent="0.3">
      <c r="A55" s="6">
        <v>8</v>
      </c>
      <c r="B55" s="6">
        <v>2</v>
      </c>
      <c r="C55" s="6">
        <v>8</v>
      </c>
      <c r="D55" s="6">
        <v>118</v>
      </c>
      <c r="E55" s="6">
        <v>118</v>
      </c>
      <c r="F55" s="6">
        <v>118</v>
      </c>
      <c r="G55" s="6">
        <v>118</v>
      </c>
      <c r="H55" s="6">
        <v>118</v>
      </c>
      <c r="I55" s="7">
        <f t="shared" si="7"/>
        <v>118</v>
      </c>
    </row>
    <row r="56" spans="1:9" x14ac:dyDescent="0.3">
      <c r="A56" s="6">
        <v>8</v>
      </c>
      <c r="B56" s="6">
        <v>8</v>
      </c>
      <c r="C56" s="6">
        <v>2</v>
      </c>
      <c r="D56" s="6">
        <v>118</v>
      </c>
      <c r="E56" s="6">
        <v>118</v>
      </c>
      <c r="F56" s="6">
        <v>118</v>
      </c>
      <c r="G56" s="6">
        <v>118</v>
      </c>
      <c r="H56" s="6">
        <v>118</v>
      </c>
      <c r="I56" s="7">
        <f t="shared" si="7"/>
        <v>118</v>
      </c>
    </row>
    <row r="57" spans="1:9" x14ac:dyDescent="0.3">
      <c r="I57" s="17"/>
    </row>
    <row r="80" spans="1:18" ht="15.6" x14ac:dyDescent="0.3">
      <c r="A80" s="31" t="s">
        <v>31</v>
      </c>
      <c r="B80" s="31"/>
      <c r="C80" s="31"/>
      <c r="D80" s="31"/>
      <c r="E80" s="31"/>
      <c r="H80" s="30" t="s">
        <v>30</v>
      </c>
      <c r="I80" s="30"/>
      <c r="J80" s="30"/>
      <c r="K80" s="30"/>
      <c r="L80" s="30"/>
      <c r="N80" s="30" t="s">
        <v>32</v>
      </c>
      <c r="O80" s="30"/>
      <c r="P80" s="30"/>
      <c r="Q80" s="30"/>
      <c r="R80" s="30"/>
    </row>
  </sheetData>
  <mergeCells count="27">
    <mergeCell ref="A80:E80"/>
    <mergeCell ref="H80:L80"/>
    <mergeCell ref="N80:R80"/>
    <mergeCell ref="M29:Q29"/>
    <mergeCell ref="M35:Q35"/>
    <mergeCell ref="M41:Q41"/>
    <mergeCell ref="M1:Q1"/>
    <mergeCell ref="M5:Q5"/>
    <mergeCell ref="K11:Q11"/>
    <mergeCell ref="A39:I39"/>
    <mergeCell ref="A40:A41"/>
    <mergeCell ref="B40:B41"/>
    <mergeCell ref="C40:C41"/>
    <mergeCell ref="D40:H40"/>
    <mergeCell ref="I40:I41"/>
    <mergeCell ref="I2:I3"/>
    <mergeCell ref="A1:I1"/>
    <mergeCell ref="A20:I20"/>
    <mergeCell ref="A21:A22"/>
    <mergeCell ref="B21:B22"/>
    <mergeCell ref="C21:C22"/>
    <mergeCell ref="D21:H21"/>
    <mergeCell ref="I21:I22"/>
    <mergeCell ref="A2:A3"/>
    <mergeCell ref="B2:B3"/>
    <mergeCell ref="C2:C3"/>
    <mergeCell ref="D2:H2"/>
  </mergeCells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I4:I6 I23 I42:I56 N13:N25 N26:N27 N37:N38 N43:N45" formulaRange="1"/>
    <ignoredError sqref="I7:I18 I24:I37" evalError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Norbertson</cp:lastModifiedBy>
  <dcterms:created xsi:type="dcterms:W3CDTF">2015-06-05T18:19:34Z</dcterms:created>
  <dcterms:modified xsi:type="dcterms:W3CDTF">2021-12-22T00:51:56Z</dcterms:modified>
</cp:coreProperties>
</file>