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035" windowHeight="11505" activeTab="2"/>
  </bookViews>
  <sheets>
    <sheet name="lopatka" sheetId="1" r:id="rId1"/>
    <sheet name="2knd" sheetId="2" r:id="rId2"/>
    <sheet name="1kvd" sheetId="3" r:id="rId3"/>
    <sheet name="6kvd" sheetId="4" r:id="rId4"/>
    <sheet name="kamera" sheetId="5" r:id="rId5"/>
    <sheet name="val KVD" sheetId="6" r:id="rId6"/>
    <sheet name="TVD" sheetId="7" r:id="rId7"/>
    <sheet name="TND" sheetId="8" r:id="rId8"/>
    <sheet name="1TV" sheetId="9" r:id="rId9"/>
  </sheets>
  <calcPr calcId="144525"/>
</workbook>
</file>

<file path=xl/calcChain.xml><?xml version="1.0" encoding="utf-8"?>
<calcChain xmlns="http://schemas.openxmlformats.org/spreadsheetml/2006/main">
  <c r="L11" i="2" l="1"/>
  <c r="M11" i="2"/>
  <c r="N11" i="2"/>
  <c r="O11" i="2"/>
  <c r="P11" i="2"/>
  <c r="K11" i="2"/>
  <c r="L13" i="3"/>
  <c r="K13" i="3"/>
  <c r="C37" i="4"/>
  <c r="B37" i="4"/>
  <c r="M15" i="6"/>
  <c r="N15" i="6"/>
  <c r="O15" i="6"/>
  <c r="P15" i="6"/>
  <c r="Q15" i="6"/>
  <c r="R15" i="6"/>
  <c r="S15" i="6"/>
  <c r="L15" i="6"/>
  <c r="D37" i="7"/>
  <c r="E37" i="7"/>
  <c r="F37" i="7"/>
  <c r="G37" i="7"/>
  <c r="H37" i="7"/>
  <c r="I37" i="7"/>
  <c r="J37" i="7"/>
  <c r="C37" i="7"/>
  <c r="C36" i="8"/>
  <c r="D36" i="8"/>
  <c r="E36" i="8"/>
  <c r="F36" i="8"/>
  <c r="G36" i="8"/>
  <c r="H36" i="8"/>
  <c r="I36" i="8"/>
  <c r="B36" i="8"/>
  <c r="C38" i="9"/>
  <c r="D38" i="9"/>
  <c r="E38" i="9"/>
  <c r="F38" i="9"/>
  <c r="G38" i="9"/>
  <c r="H38" i="9"/>
  <c r="B38" i="9"/>
  <c r="G23" i="2"/>
  <c r="F23" i="2"/>
  <c r="E23" i="2"/>
  <c r="D23" i="2"/>
  <c r="C23" i="2"/>
  <c r="B23" i="2"/>
</calcChain>
</file>

<file path=xl/sharedStrings.xml><?xml version="1.0" encoding="utf-8"?>
<sst xmlns="http://schemas.openxmlformats.org/spreadsheetml/2006/main" count="209" uniqueCount="49">
  <si>
    <t>ВТ6</t>
  </si>
  <si>
    <t>Eps</t>
  </si>
  <si>
    <t>S</t>
  </si>
  <si>
    <t>t</t>
  </si>
  <si>
    <t>E</t>
  </si>
  <si>
    <t>Sb</t>
  </si>
  <si>
    <t>Ksi</t>
  </si>
  <si>
    <t>Spr</t>
  </si>
  <si>
    <t>Кривые деформирования</t>
  </si>
  <si>
    <t>ВТ3-1</t>
  </si>
  <si>
    <t>DENS</t>
  </si>
  <si>
    <t>KXX</t>
  </si>
  <si>
    <t>C</t>
  </si>
  <si>
    <t>EX</t>
  </si>
  <si>
    <t>NUXY</t>
  </si>
  <si>
    <t>ALPX</t>
  </si>
  <si>
    <t>температурная база</t>
  </si>
  <si>
    <t>прочностная база</t>
  </si>
  <si>
    <t>ВТ8-1</t>
  </si>
  <si>
    <t>MU</t>
  </si>
  <si>
    <t>ЭП742-ИД - Диск 6 ступени КВД</t>
  </si>
  <si>
    <t>Т, С</t>
  </si>
  <si>
    <t>Е, кг/мм2</t>
  </si>
  <si>
    <t>Sb, кг/мм2</t>
  </si>
  <si>
    <t>Пси, %</t>
  </si>
  <si>
    <t>Деф</t>
  </si>
  <si>
    <t>Напр</t>
  </si>
  <si>
    <t>PRXY</t>
  </si>
  <si>
    <t>ВЖ-105 Корпус камеры сгорания</t>
  </si>
  <si>
    <t>16150</t>
  </si>
  <si>
    <t>14600</t>
  </si>
  <si>
    <t>14000</t>
  </si>
  <si>
    <t>13500</t>
  </si>
  <si>
    <t>13000</t>
  </si>
  <si>
    <t>ЭП742ИД (селект)</t>
  </si>
  <si>
    <t>ЭИ-698</t>
  </si>
  <si>
    <t>ЭП742ИД   -   Диск ТНД (основной вариант)</t>
  </si>
  <si>
    <t>ЭИ698-ВД   -  Диск 1 ступени ТВ</t>
  </si>
  <si>
    <t>t=</t>
  </si>
  <si>
    <t>E=</t>
  </si>
  <si>
    <t>Sb=</t>
  </si>
  <si>
    <t>Ksi=</t>
  </si>
  <si>
    <t>Spr=</t>
  </si>
  <si>
    <t>Кривые</t>
  </si>
  <si>
    <t>деформирования</t>
  </si>
  <si>
    <t>ВЖ-105</t>
  </si>
  <si>
    <t>Камера</t>
  </si>
  <si>
    <t>сгорания</t>
  </si>
  <si>
    <t>lmd/Cp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</si>
</sst>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0.0000"/>
    <numFmt numFmtId="166" formatCode="0.0"/>
    <numFmt numFmtId="167" formatCode="0.000000"/>
    <numFmt numFmtId="170" formatCode="0.0000E+00"/>
  </numFmts>
  <fonts count="9" x14ac:knownFonts="1">
    <font>
      <sz val="10"/>
      <name val="Arial Cyr"/>
      <charset val="204"/>
    </font>
    <font>
      <b/>
      <sz val="16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  <font>
      <sz val="8"/>
      <name val="Arial Cyr"/>
      <charset val="204"/>
    </font>
    <font>
      <b/>
      <sz val="12"/>
      <name val="Arial Cyr"/>
      <family val="2"/>
      <charset val="204"/>
    </font>
    <font>
      <sz val="12"/>
      <name val="Arial CYR"/>
      <family val="2"/>
      <charset val="204"/>
    </font>
    <font>
      <sz val="12"/>
      <color indexed="8"/>
      <name val="Arial CYR"/>
      <family val="2"/>
      <charset val="204"/>
    </font>
    <font>
      <b/>
      <sz val="16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11" fontId="0" fillId="0" borderId="0" xfId="0" applyNumberFormat="1"/>
    <xf numFmtId="0" fontId="5" fillId="0" borderId="0" xfId="0" applyFont="1"/>
    <xf numFmtId="164" fontId="6" fillId="0" borderId="0" xfId="0" applyNumberFormat="1" applyFont="1"/>
    <xf numFmtId="0" fontId="6" fillId="0" borderId="0" xfId="0" applyFont="1"/>
    <xf numFmtId="1" fontId="6" fillId="0" borderId="1" xfId="0" applyNumberFormat="1" applyFont="1" applyBorder="1"/>
    <xf numFmtId="165" fontId="6" fillId="0" borderId="1" xfId="0" applyNumberFormat="1" applyFont="1" applyBorder="1"/>
    <xf numFmtId="167" fontId="7" fillId="0" borderId="1" xfId="0" applyNumberFormat="1" applyFon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 applyAlignment="1">
      <alignment horizontal="center"/>
    </xf>
    <xf numFmtId="0" fontId="6" fillId="0" borderId="1" xfId="0" applyFont="1" applyBorder="1"/>
    <xf numFmtId="164" fontId="6" fillId="0" borderId="1" xfId="0" applyNumberFormat="1" applyFont="1" applyBorder="1"/>
    <xf numFmtId="166" fontId="6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5" fontId="6" fillId="0" borderId="2" xfId="0" applyNumberFormat="1" applyFont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/>
    <xf numFmtId="2" fontId="6" fillId="0" borderId="1" xfId="0" applyNumberFormat="1" applyFont="1" applyBorder="1" applyAlignment="1">
      <alignment horizontal="center"/>
    </xf>
    <xf numFmtId="0" fontId="0" fillId="2" borderId="0" xfId="0" applyFill="1"/>
    <xf numFmtId="0" fontId="6" fillId="0" borderId="1" xfId="0" applyNumberFormat="1" applyFont="1" applyBorder="1" applyAlignment="1">
      <alignment horizontal="center"/>
    </xf>
    <xf numFmtId="170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6" fillId="0" borderId="2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66" fontId="6" fillId="0" borderId="2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5" fontId="6" fillId="0" borderId="3" xfId="0" applyNumberFormat="1" applyFont="1" applyBorder="1"/>
    <xf numFmtId="165" fontId="6" fillId="0" borderId="4" xfId="0" applyNumberFormat="1" applyFont="1" applyBorder="1"/>
    <xf numFmtId="165" fontId="6" fillId="0" borderId="5" xfId="0" applyNumberFormat="1" applyFont="1" applyBorder="1"/>
    <xf numFmtId="164" fontId="6" fillId="0" borderId="2" xfId="0" applyNumberFormat="1" applyFont="1" applyBorder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165" fontId="6" fillId="0" borderId="1" xfId="0" applyNumberFormat="1" applyFont="1" applyBorder="1"/>
    <xf numFmtId="164" fontId="8" fillId="0" borderId="0" xfId="0" applyNumberFormat="1" applyFont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0" fillId="0" borderId="1" xfId="0" applyBorder="1"/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/>
    <xf numFmtId="0" fontId="0" fillId="3" borderId="12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" borderId="14" xfId="0" applyFill="1" applyBorder="1"/>
    <xf numFmtId="0" fontId="0" fillId="4" borderId="1" xfId="0" applyFill="1" applyBorder="1"/>
    <xf numFmtId="0" fontId="0" fillId="4" borderId="19" xfId="0" applyFill="1" applyBorder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0441934734549"/>
          <c:y val="6.5000079345799988E-2"/>
          <c:w val="0.73301086704033147"/>
          <c:h val="0.822501004029545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'2knd'!$K$2:$P$2</c:f>
              <c:numCache>
                <c:formatCode>General</c:formatCode>
                <c:ptCount val="6"/>
                <c:pt idx="0">
                  <c:v>25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</c:numCache>
            </c:numRef>
          </c:xVal>
          <c:yVal>
            <c:numRef>
              <c:f>'2knd'!$K$11:$P$11</c:f>
              <c:numCache>
                <c:formatCode>0.00E+00</c:formatCode>
                <c:ptCount val="6"/>
                <c:pt idx="0">
                  <c:v>4.1343669250645991</c:v>
                </c:pt>
                <c:pt idx="1">
                  <c:v>4.2419860207278868</c:v>
                </c:pt>
                <c:pt idx="2">
                  <c:v>4.462116191738458</c:v>
                </c:pt>
                <c:pt idx="3">
                  <c:v>4.6075433231396534</c:v>
                </c:pt>
                <c:pt idx="4">
                  <c:v>4.6052631578947363</c:v>
                </c:pt>
                <c:pt idx="5">
                  <c:v>4.7097844112769485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96992"/>
        <c:axId val="37642624"/>
      </c:scatterChart>
      <c:valAx>
        <c:axId val="845969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7642624"/>
        <c:crosses val="autoZero"/>
        <c:crossBetween val="midCat"/>
      </c:valAx>
      <c:valAx>
        <c:axId val="3764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845969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53217367670047"/>
          <c:y val="0.45000054931707678"/>
          <c:w val="8.2524402249573747E-2"/>
          <c:h val="5.5000067138753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0441934734549"/>
          <c:y val="6.3725642725669052E-2"/>
          <c:w val="0.70226648188852947"/>
          <c:h val="0.82598236917501811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'1kvd'!$K$2:$L$2</c:f>
              <c:numCache>
                <c:formatCode>General</c:formatCode>
                <c:ptCount val="2"/>
                <c:pt idx="0">
                  <c:v>2</c:v>
                </c:pt>
                <c:pt idx="1">
                  <c:v>700</c:v>
                </c:pt>
              </c:numCache>
            </c:numRef>
          </c:xVal>
          <c:yVal>
            <c:numRef>
              <c:f>'1kvd'!$K$13:$L$13</c:f>
              <c:numCache>
                <c:formatCode>0.00E+00</c:formatCode>
                <c:ptCount val="2"/>
                <c:pt idx="0">
                  <c:v>3.3440707578073812</c:v>
                </c:pt>
                <c:pt idx="1">
                  <c:v>5.3648068669527893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32128"/>
        <c:axId val="46207744"/>
      </c:scatterChart>
      <c:valAx>
        <c:axId val="4563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6207744"/>
        <c:crosses val="autoZero"/>
        <c:crossBetween val="midCat"/>
      </c:valAx>
      <c:valAx>
        <c:axId val="462077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56321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78778852489847"/>
          <c:y val="0.45098147159704255"/>
          <c:w val="0.11326878740137572"/>
          <c:h val="5.392169769095073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15649043741534E-2"/>
          <c:y val="6.5000079345799988E-2"/>
          <c:w val="0.79449963734393547"/>
          <c:h val="0.822501004029545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'6kvd'!$B$23:$C$23</c:f>
              <c:numCache>
                <c:formatCode>General</c:formatCode>
                <c:ptCount val="2"/>
                <c:pt idx="0">
                  <c:v>2</c:v>
                </c:pt>
                <c:pt idx="1">
                  <c:v>700</c:v>
                </c:pt>
              </c:numCache>
            </c:numRef>
          </c:xVal>
          <c:yVal>
            <c:numRef>
              <c:f>'6kvd'!$B$37:$C$37</c:f>
              <c:numCache>
                <c:formatCode>General</c:formatCode>
                <c:ptCount val="2"/>
                <c:pt idx="0">
                  <c:v>2.9196511990034262</c:v>
                </c:pt>
                <c:pt idx="1">
                  <c:v>3.9317144719687094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4528"/>
        <c:axId val="37656448"/>
      </c:scatterChart>
      <c:valAx>
        <c:axId val="376545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7656448"/>
        <c:crosses val="autoZero"/>
        <c:crossBetween val="midCat"/>
      </c:valAx>
      <c:valAx>
        <c:axId val="37656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7654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53217367670047"/>
          <c:y val="0.45000054931707678"/>
          <c:w val="8.2524402249573747E-2"/>
          <c:h val="5.5000067138753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0441934734549"/>
          <c:y val="6.5000079345799988E-2"/>
          <c:w val="0.73301086704033147"/>
          <c:h val="0.822501004029545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'val KVD'!$L$2:$S$2</c:f>
              <c:numCache>
                <c:formatCode>General</c:formatCode>
                <c:ptCount val="8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650</c:v>
                </c:pt>
              </c:numCache>
            </c:numRef>
          </c:xVal>
          <c:yVal>
            <c:numRef>
              <c:f>'val KVD'!$L$15:$S$15</c:f>
              <c:numCache>
                <c:formatCode>0.00E+00</c:formatCode>
                <c:ptCount val="8"/>
                <c:pt idx="0">
                  <c:v>31332.977135719171</c:v>
                </c:pt>
                <c:pt idx="1">
                  <c:v>32924.923576187008</c:v>
                </c:pt>
                <c:pt idx="2">
                  <c:v>34648.945997299044</c:v>
                </c:pt>
                <c:pt idx="3">
                  <c:v>36134.683131083388</c:v>
                </c:pt>
                <c:pt idx="4">
                  <c:v>37428.343436490839</c:v>
                </c:pt>
                <c:pt idx="5">
                  <c:v>38564.91307958644</c:v>
                </c:pt>
                <c:pt idx="6">
                  <c:v>39571.367765244162</c:v>
                </c:pt>
                <c:pt idx="7">
                  <c:v>40032.590043351978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1792"/>
        <c:axId val="37763712"/>
      </c:scatterChart>
      <c:valAx>
        <c:axId val="37761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7763712"/>
        <c:crosses val="autoZero"/>
        <c:crossBetween val="midCat"/>
      </c:valAx>
      <c:valAx>
        <c:axId val="3776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7761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53217367670047"/>
          <c:y val="0.45000054931707678"/>
          <c:w val="8.2524402249573747E-2"/>
          <c:h val="5.5000067138753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500021362330764"/>
          <c:y val="6.4406886266694691E-2"/>
          <c:w val="0.74750091247669981"/>
          <c:h val="0.7898318157968349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TVD!$C$25:$J$25</c:f>
              <c:numCache>
                <c:formatCode>General</c:formatCode>
                <c:ptCount val="8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650</c:v>
                </c:pt>
              </c:numCache>
            </c:numRef>
          </c:xVal>
          <c:yVal>
            <c:numRef>
              <c:f>TVD!$C$37:$J$37</c:f>
              <c:numCache>
                <c:formatCode>0.00E+00</c:formatCode>
                <c:ptCount val="8"/>
                <c:pt idx="0">
                  <c:v>28046.27580665948</c:v>
                </c:pt>
                <c:pt idx="1">
                  <c:v>29608.667740963458</c:v>
                </c:pt>
                <c:pt idx="2">
                  <c:v>31376.637561360069</c:v>
                </c:pt>
                <c:pt idx="3">
                  <c:v>32967.810399717011</c:v>
                </c:pt>
                <c:pt idx="4">
                  <c:v>34407.442967754258</c:v>
                </c:pt>
                <c:pt idx="5">
                  <c:v>35716.199847788106</c:v>
                </c:pt>
                <c:pt idx="6">
                  <c:v>36911.151781732049</c:v>
                </c:pt>
                <c:pt idx="7">
                  <c:v>37470.490984854754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51808"/>
        <c:axId val="37753984"/>
      </c:scatterChart>
      <c:valAx>
        <c:axId val="377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7753984"/>
        <c:crosses val="autoZero"/>
        <c:crossBetween val="midCat"/>
      </c:valAx>
      <c:valAx>
        <c:axId val="377539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7751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750094909783829"/>
          <c:y val="0.437288859389664"/>
          <c:w val="0.10500012817398459"/>
          <c:h val="6.77967223859944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0441934734549"/>
          <c:y val="6.4356435643564358E-2"/>
          <c:w val="0.73301086704033147"/>
          <c:h val="0.82425742574257421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TND!$B$25:$I$25</c:f>
              <c:numCache>
                <c:formatCode>General</c:formatCode>
                <c:ptCount val="8"/>
                <c:pt idx="0">
                  <c:v>20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xVal>
          <c:yVal>
            <c:numRef>
              <c:f>TND!$B$36:$I$36</c:f>
              <c:numCache>
                <c:formatCode>0.00E+00</c:formatCode>
                <c:ptCount val="8"/>
                <c:pt idx="0">
                  <c:v>29130.859984602263</c:v>
                </c:pt>
                <c:pt idx="1">
                  <c:v>29608.667740963458</c:v>
                </c:pt>
                <c:pt idx="2">
                  <c:v>31277.344404520321</c:v>
                </c:pt>
                <c:pt idx="3">
                  <c:v>32543.332154227097</c:v>
                </c:pt>
                <c:pt idx="4">
                  <c:v>33913.341306337417</c:v>
                </c:pt>
                <c:pt idx="5">
                  <c:v>35801.953028695156</c:v>
                </c:pt>
                <c:pt idx="6">
                  <c:v>36911.151781732049</c:v>
                </c:pt>
                <c:pt idx="7">
                  <c:v>38570.763361372083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76544"/>
        <c:axId val="37678464"/>
      </c:scatterChart>
      <c:valAx>
        <c:axId val="3767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7678464"/>
        <c:crosses val="autoZero"/>
        <c:crossBetween val="midCat"/>
      </c:valAx>
      <c:valAx>
        <c:axId val="37678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37676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53217367670047"/>
          <c:y val="0.45049504950495051"/>
          <c:w val="8.2524402249573747E-2"/>
          <c:h val="5.44554455445544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30441934734549"/>
          <c:y val="6.5000079345799988E-2"/>
          <c:w val="0.73301086704033147"/>
          <c:h val="0.8225010040295459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'1TV'!$B$25:$H$25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'1TV'!$B$38:$H$38</c:f>
              <c:numCache>
                <c:formatCode>0.00E+00</c:formatCode>
                <c:ptCount val="7"/>
                <c:pt idx="0">
                  <c:v>32924.923576187008</c:v>
                </c:pt>
                <c:pt idx="1">
                  <c:v>34347.87735244511</c:v>
                </c:pt>
                <c:pt idx="2">
                  <c:v>37423.806667589444</c:v>
                </c:pt>
                <c:pt idx="3">
                  <c:v>37346.193577300277</c:v>
                </c:pt>
                <c:pt idx="4">
                  <c:v>38077.559228453465</c:v>
                </c:pt>
                <c:pt idx="5">
                  <c:v>39571.367765244162</c:v>
                </c:pt>
                <c:pt idx="6">
                  <c:v>39928.398820593829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5968"/>
        <c:axId val="47944832"/>
      </c:scatterChart>
      <c:valAx>
        <c:axId val="47395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7944832"/>
        <c:crosses val="autoZero"/>
        <c:crossBetween val="midCat"/>
      </c:valAx>
      <c:valAx>
        <c:axId val="47944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4739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453217367670047"/>
          <c:y val="0.45000054931707678"/>
          <c:w val="8.2524402249573747E-2"/>
          <c:h val="5.500006713875383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13</xdr:row>
      <xdr:rowOff>66675</xdr:rowOff>
    </xdr:from>
    <xdr:to>
      <xdr:col>17</xdr:col>
      <xdr:colOff>219075</xdr:colOff>
      <xdr:row>36</xdr:row>
      <xdr:rowOff>152400</xdr:rowOff>
    </xdr:to>
    <xdr:graphicFrame macro="">
      <xdr:nvGraphicFramePr>
        <xdr:cNvPr id="2052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18</xdr:row>
      <xdr:rowOff>133350</xdr:rowOff>
    </xdr:from>
    <xdr:to>
      <xdr:col>17</xdr:col>
      <xdr:colOff>352425</xdr:colOff>
      <xdr:row>42</xdr:row>
      <xdr:rowOff>133350</xdr:rowOff>
    </xdr:to>
    <xdr:graphicFrame macro="">
      <xdr:nvGraphicFramePr>
        <xdr:cNvPr id="3073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19</xdr:row>
      <xdr:rowOff>19050</xdr:rowOff>
    </xdr:from>
    <xdr:to>
      <xdr:col>17</xdr:col>
      <xdr:colOff>352425</xdr:colOff>
      <xdr:row>40</xdr:row>
      <xdr:rowOff>0</xdr:rowOff>
    </xdr:to>
    <xdr:graphicFrame macro="">
      <xdr:nvGraphicFramePr>
        <xdr:cNvPr id="4098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590550</xdr:colOff>
      <xdr:row>16</xdr:row>
      <xdr:rowOff>66675</xdr:rowOff>
    </xdr:from>
    <xdr:to>
      <xdr:col>18</xdr:col>
      <xdr:colOff>381000</xdr:colOff>
      <xdr:row>39</xdr:row>
      <xdr:rowOff>152400</xdr:rowOff>
    </xdr:to>
    <xdr:graphicFrame macro="">
      <xdr:nvGraphicFramePr>
        <xdr:cNvPr id="7169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23</xdr:row>
      <xdr:rowOff>85725</xdr:rowOff>
    </xdr:from>
    <xdr:to>
      <xdr:col>16</xdr:col>
      <xdr:colOff>400050</xdr:colOff>
      <xdr:row>37</xdr:row>
      <xdr:rowOff>152400</xdr:rowOff>
    </xdr:to>
    <xdr:graphicFrame macro="">
      <xdr:nvGraphicFramePr>
        <xdr:cNvPr id="102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28</xdr:row>
      <xdr:rowOff>114300</xdr:rowOff>
    </xdr:from>
    <xdr:to>
      <xdr:col>16</xdr:col>
      <xdr:colOff>76200</xdr:colOff>
      <xdr:row>50</xdr:row>
      <xdr:rowOff>104775</xdr:rowOff>
    </xdr:to>
    <xdr:graphicFrame macro="">
      <xdr:nvGraphicFramePr>
        <xdr:cNvPr id="6145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24</xdr:row>
      <xdr:rowOff>161925</xdr:rowOff>
    </xdr:from>
    <xdr:to>
      <xdr:col>18</xdr:col>
      <xdr:colOff>552450</xdr:colOff>
      <xdr:row>45</xdr:row>
      <xdr:rowOff>123825</xdr:rowOff>
    </xdr:to>
    <xdr:graphicFrame macro="">
      <xdr:nvGraphicFramePr>
        <xdr:cNvPr id="5121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36" sqref="B36"/>
    </sheetView>
  </sheetViews>
  <sheetFormatPr defaultRowHeight="12.75" x14ac:dyDescent="0.2"/>
  <sheetData>
    <row r="1" spans="1:7" ht="20.25" x14ac:dyDescent="0.3">
      <c r="A1" s="22" t="s">
        <v>0</v>
      </c>
      <c r="B1" s="22"/>
      <c r="C1" s="22"/>
      <c r="D1" s="22"/>
      <c r="E1" s="22"/>
      <c r="F1" s="22"/>
      <c r="G1" s="22"/>
    </row>
    <row r="2" spans="1:7" ht="15.75" x14ac:dyDescent="0.25">
      <c r="A2" s="1" t="s">
        <v>3</v>
      </c>
      <c r="B2">
        <v>20</v>
      </c>
      <c r="C2">
        <v>100</v>
      </c>
      <c r="D2">
        <v>200</v>
      </c>
      <c r="E2">
        <v>300</v>
      </c>
      <c r="F2">
        <v>400</v>
      </c>
      <c r="G2">
        <v>500</v>
      </c>
    </row>
    <row r="3" spans="1:7" ht="15.75" x14ac:dyDescent="0.25">
      <c r="A3" s="1" t="s">
        <v>4</v>
      </c>
      <c r="B3">
        <v>11900</v>
      </c>
      <c r="C3">
        <v>11400</v>
      </c>
      <c r="D3">
        <v>10940</v>
      </c>
      <c r="E3">
        <v>10800</v>
      </c>
      <c r="F3">
        <v>9500</v>
      </c>
      <c r="G3">
        <v>8400</v>
      </c>
    </row>
    <row r="4" spans="1:7" ht="15.75" x14ac:dyDescent="0.25">
      <c r="A4" s="1" t="s">
        <v>5</v>
      </c>
      <c r="B4">
        <v>95</v>
      </c>
      <c r="C4">
        <v>85.7</v>
      </c>
      <c r="D4">
        <v>74.3</v>
      </c>
      <c r="E4">
        <v>64</v>
      </c>
      <c r="F4">
        <v>53.7</v>
      </c>
      <c r="G4">
        <v>46.5</v>
      </c>
    </row>
    <row r="5" spans="1:7" ht="15.75" x14ac:dyDescent="0.25">
      <c r="A5" s="1" t="s">
        <v>6</v>
      </c>
      <c r="B5">
        <v>30</v>
      </c>
      <c r="C5">
        <v>32</v>
      </c>
      <c r="D5">
        <v>33</v>
      </c>
      <c r="E5">
        <v>36</v>
      </c>
      <c r="F5">
        <v>38</v>
      </c>
      <c r="G5">
        <v>42</v>
      </c>
    </row>
    <row r="6" spans="1:7" ht="15.75" x14ac:dyDescent="0.25">
      <c r="A6" s="1" t="s">
        <v>7</v>
      </c>
      <c r="B6">
        <v>71</v>
      </c>
      <c r="C6">
        <v>54</v>
      </c>
      <c r="D6">
        <v>44</v>
      </c>
      <c r="E6">
        <v>33</v>
      </c>
      <c r="F6">
        <v>31</v>
      </c>
      <c r="G6">
        <v>25.5</v>
      </c>
    </row>
    <row r="7" spans="1:7" ht="18" x14ac:dyDescent="0.25">
      <c r="A7" s="23" t="s">
        <v>8</v>
      </c>
      <c r="B7" s="23"/>
      <c r="C7" s="23"/>
      <c r="D7" s="23"/>
      <c r="E7" s="23"/>
      <c r="F7" s="23"/>
      <c r="G7" s="23"/>
    </row>
    <row r="8" spans="1:7" ht="15.75" x14ac:dyDescent="0.25">
      <c r="A8" s="1" t="s">
        <v>1</v>
      </c>
      <c r="B8" s="1" t="s">
        <v>2</v>
      </c>
    </row>
    <row r="9" spans="1:7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>
        <v>0.2</v>
      </c>
      <c r="B10">
        <v>23.8</v>
      </c>
      <c r="C10">
        <v>22.8</v>
      </c>
      <c r="D10">
        <v>21.88</v>
      </c>
      <c r="E10">
        <v>21.6</v>
      </c>
      <c r="F10">
        <v>19</v>
      </c>
      <c r="G10">
        <v>16.8</v>
      </c>
    </row>
    <row r="11" spans="1:7" x14ac:dyDescent="0.2">
      <c r="A11">
        <v>0.25</v>
      </c>
      <c r="B11">
        <v>29.75</v>
      </c>
      <c r="C11">
        <v>28.5</v>
      </c>
      <c r="D11">
        <v>27.35</v>
      </c>
      <c r="E11">
        <v>27</v>
      </c>
      <c r="F11">
        <v>23.75</v>
      </c>
      <c r="G11">
        <v>21</v>
      </c>
    </row>
    <row r="12" spans="1:7" x14ac:dyDescent="0.2">
      <c r="A12">
        <v>0.3</v>
      </c>
      <c r="B12">
        <v>35.700000000000003</v>
      </c>
      <c r="C12">
        <v>34.200000000000003</v>
      </c>
      <c r="D12">
        <v>32.880000000000003</v>
      </c>
      <c r="E12">
        <v>32.4</v>
      </c>
      <c r="F12">
        <v>28.5</v>
      </c>
      <c r="G12">
        <v>25.2</v>
      </c>
    </row>
    <row r="13" spans="1:7" x14ac:dyDescent="0.2">
      <c r="A13">
        <v>0.4</v>
      </c>
      <c r="B13">
        <v>47.6</v>
      </c>
      <c r="C13">
        <v>45.6</v>
      </c>
      <c r="D13">
        <v>44</v>
      </c>
      <c r="E13">
        <v>40</v>
      </c>
      <c r="F13">
        <v>35.299999999999997</v>
      </c>
      <c r="G13">
        <v>30.5</v>
      </c>
    </row>
    <row r="14" spans="1:7" x14ac:dyDescent="0.2">
      <c r="A14">
        <v>0.5</v>
      </c>
      <c r="B14">
        <v>59.5</v>
      </c>
      <c r="C14">
        <v>57</v>
      </c>
      <c r="D14">
        <v>52</v>
      </c>
      <c r="E14">
        <v>45.4</v>
      </c>
      <c r="F14">
        <v>38</v>
      </c>
      <c r="G14">
        <v>32.799999999999997</v>
      </c>
    </row>
    <row r="15" spans="1:7" x14ac:dyDescent="0.2">
      <c r="A15">
        <v>0.6</v>
      </c>
      <c r="B15">
        <v>71.400000000000006</v>
      </c>
      <c r="C15">
        <v>65.5</v>
      </c>
      <c r="D15">
        <v>57</v>
      </c>
      <c r="E15">
        <v>47.3</v>
      </c>
      <c r="F15">
        <v>38.200000000000003</v>
      </c>
      <c r="G15">
        <v>33</v>
      </c>
    </row>
    <row r="16" spans="1:7" x14ac:dyDescent="0.2">
      <c r="A16">
        <v>0.7</v>
      </c>
      <c r="B16">
        <v>80</v>
      </c>
      <c r="C16">
        <v>70.5</v>
      </c>
      <c r="D16">
        <v>58</v>
      </c>
      <c r="E16">
        <v>47.67</v>
      </c>
      <c r="F16">
        <v>38.36</v>
      </c>
      <c r="G16">
        <v>33.14</v>
      </c>
    </row>
    <row r="17" spans="1:7" x14ac:dyDescent="0.2">
      <c r="A17">
        <v>0.8</v>
      </c>
      <c r="B17">
        <v>84.5</v>
      </c>
      <c r="C17">
        <v>73</v>
      </c>
      <c r="D17">
        <v>58.63</v>
      </c>
      <c r="E17">
        <v>47.83</v>
      </c>
      <c r="F17">
        <v>38.520000000000003</v>
      </c>
      <c r="G17">
        <v>33.28</v>
      </c>
    </row>
    <row r="18" spans="1:7" x14ac:dyDescent="0.2">
      <c r="A18">
        <v>0.9</v>
      </c>
      <c r="B18">
        <v>85.7</v>
      </c>
      <c r="C18">
        <v>73.38</v>
      </c>
      <c r="D18">
        <v>58.76</v>
      </c>
      <c r="E18">
        <v>48</v>
      </c>
      <c r="F18">
        <v>38.67</v>
      </c>
      <c r="G18">
        <v>33.409999999999997</v>
      </c>
    </row>
    <row r="19" spans="1:7" x14ac:dyDescent="0.2">
      <c r="A19">
        <v>1</v>
      </c>
      <c r="B19">
        <v>85.78</v>
      </c>
      <c r="C19">
        <v>73.5</v>
      </c>
      <c r="D19">
        <v>58.92</v>
      </c>
      <c r="E19">
        <v>48.17</v>
      </c>
      <c r="F19">
        <v>38.83</v>
      </c>
      <c r="G19">
        <v>33.549999999999997</v>
      </c>
    </row>
    <row r="20" spans="1:7" x14ac:dyDescent="0.2">
      <c r="A20">
        <v>1.1000000000000001</v>
      </c>
      <c r="B20">
        <v>85.88</v>
      </c>
      <c r="C20">
        <v>73.63</v>
      </c>
      <c r="D20">
        <v>59.08</v>
      </c>
      <c r="E20">
        <v>48.34</v>
      </c>
      <c r="F20">
        <v>38.99</v>
      </c>
      <c r="G20">
        <v>33.69</v>
      </c>
    </row>
    <row r="21" spans="1:7" x14ac:dyDescent="0.2">
      <c r="A21">
        <v>1.2</v>
      </c>
      <c r="B21">
        <v>85.97</v>
      </c>
      <c r="C21">
        <v>73.760000000000005</v>
      </c>
      <c r="D21">
        <v>59.24</v>
      </c>
      <c r="E21">
        <v>48.5</v>
      </c>
      <c r="F21">
        <v>39.15</v>
      </c>
      <c r="G21">
        <v>33.83</v>
      </c>
    </row>
    <row r="22" spans="1:7" x14ac:dyDescent="0.2">
      <c r="A22">
        <v>1.3</v>
      </c>
      <c r="B22">
        <v>86.06</v>
      </c>
      <c r="C22">
        <v>73.88</v>
      </c>
      <c r="D22">
        <v>59.4</v>
      </c>
      <c r="E22">
        <v>48.67</v>
      </c>
      <c r="F22">
        <v>39.31</v>
      </c>
      <c r="G22">
        <v>33.96</v>
      </c>
    </row>
    <row r="23" spans="1:7" x14ac:dyDescent="0.2">
      <c r="A23">
        <v>4</v>
      </c>
      <c r="B23">
        <v>88.62</v>
      </c>
      <c r="C23">
        <v>77.3</v>
      </c>
      <c r="D23">
        <v>63.76</v>
      </c>
      <c r="E23">
        <v>53.19</v>
      </c>
      <c r="F23">
        <v>43.58</v>
      </c>
      <c r="G23">
        <v>37.68</v>
      </c>
    </row>
  </sheetData>
  <mergeCells count="2">
    <mergeCell ref="A1:G1"/>
    <mergeCell ref="A7:G7"/>
  </mergeCells>
  <phoneticPr fontId="4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B44" sqref="B44"/>
    </sheetView>
  </sheetViews>
  <sheetFormatPr defaultRowHeight="12.75" x14ac:dyDescent="0.2"/>
  <sheetData>
    <row r="1" spans="1:16" ht="20.25" x14ac:dyDescent="0.3">
      <c r="A1" s="22" t="s">
        <v>9</v>
      </c>
      <c r="B1" s="22"/>
      <c r="C1" s="22"/>
      <c r="D1" s="22"/>
      <c r="E1" s="22"/>
      <c r="F1" s="22"/>
      <c r="G1" s="22"/>
      <c r="J1" s="23" t="s">
        <v>16</v>
      </c>
      <c r="K1" s="23"/>
      <c r="L1" s="23"/>
      <c r="M1" s="23"/>
      <c r="N1" s="23"/>
      <c r="O1" s="23"/>
      <c r="P1" s="23"/>
    </row>
    <row r="2" spans="1:16" ht="15.75" x14ac:dyDescent="0.25">
      <c r="A2" s="1" t="s">
        <v>3</v>
      </c>
      <c r="B2">
        <v>20</v>
      </c>
      <c r="C2">
        <v>200</v>
      </c>
      <c r="D2">
        <v>300</v>
      </c>
      <c r="E2">
        <v>400</v>
      </c>
      <c r="F2">
        <v>450</v>
      </c>
      <c r="G2">
        <v>500</v>
      </c>
      <c r="J2" s="1" t="s">
        <v>3</v>
      </c>
      <c r="K2">
        <v>25</v>
      </c>
      <c r="L2">
        <v>100</v>
      </c>
      <c r="M2">
        <v>200</v>
      </c>
      <c r="N2">
        <v>300</v>
      </c>
      <c r="O2">
        <v>400</v>
      </c>
      <c r="P2">
        <v>500</v>
      </c>
    </row>
    <row r="3" spans="1:16" ht="15.75" x14ac:dyDescent="0.25">
      <c r="A3" s="1" t="s">
        <v>4</v>
      </c>
      <c r="B3">
        <v>11500</v>
      </c>
      <c r="C3">
        <v>11100</v>
      </c>
      <c r="D3">
        <v>10800</v>
      </c>
      <c r="E3">
        <v>10000</v>
      </c>
      <c r="F3">
        <v>9450</v>
      </c>
      <c r="G3">
        <v>8900</v>
      </c>
      <c r="J3" s="1" t="s">
        <v>10</v>
      </c>
      <c r="K3" s="2">
        <v>4.5000000000000001E-6</v>
      </c>
      <c r="L3" s="2">
        <v>4.5000000000000001E-6</v>
      </c>
      <c r="M3" s="2">
        <v>4.5000000000000001E-6</v>
      </c>
      <c r="N3" s="2">
        <v>4.5000000000000001E-6</v>
      </c>
      <c r="O3" s="2">
        <v>4.5000000000000001E-6</v>
      </c>
      <c r="P3" s="2">
        <v>4.5000000000000001E-6</v>
      </c>
    </row>
    <row r="4" spans="1:16" ht="15.75" x14ac:dyDescent="0.25">
      <c r="A4" s="1" t="s">
        <v>5</v>
      </c>
      <c r="B4">
        <v>96</v>
      </c>
      <c r="C4">
        <v>79</v>
      </c>
      <c r="D4">
        <v>73</v>
      </c>
      <c r="E4">
        <v>67</v>
      </c>
      <c r="F4">
        <v>64</v>
      </c>
      <c r="G4">
        <v>58</v>
      </c>
      <c r="J4" s="1" t="s">
        <v>11</v>
      </c>
      <c r="K4" s="2">
        <v>8.0000000000000002E-3</v>
      </c>
      <c r="L4" s="2">
        <v>8.8000000000000005E-3</v>
      </c>
      <c r="M4" s="2">
        <v>1.01E-2</v>
      </c>
      <c r="N4" s="2">
        <v>1.1299999999999999E-2</v>
      </c>
      <c r="O4" s="2">
        <v>1.26E-2</v>
      </c>
      <c r="P4" s="2">
        <v>1.4200000000000001E-2</v>
      </c>
    </row>
    <row r="5" spans="1:16" ht="15.75" x14ac:dyDescent="0.25">
      <c r="A5" s="1" t="s">
        <v>6</v>
      </c>
      <c r="B5">
        <v>25</v>
      </c>
      <c r="C5">
        <v>43.3</v>
      </c>
      <c r="D5">
        <v>43.3</v>
      </c>
      <c r="E5">
        <v>45.8</v>
      </c>
      <c r="F5">
        <v>52.5</v>
      </c>
      <c r="G5">
        <v>57.5</v>
      </c>
      <c r="J5" s="1" t="s">
        <v>12</v>
      </c>
      <c r="K5">
        <v>430</v>
      </c>
      <c r="L5">
        <v>461</v>
      </c>
      <c r="M5">
        <v>503</v>
      </c>
      <c r="N5">
        <v>545</v>
      </c>
      <c r="O5">
        <v>608</v>
      </c>
      <c r="P5">
        <v>670</v>
      </c>
    </row>
    <row r="6" spans="1:16" ht="18" x14ac:dyDescent="0.25">
      <c r="A6" s="1" t="s">
        <v>7</v>
      </c>
      <c r="B6">
        <v>76</v>
      </c>
      <c r="C6">
        <v>48</v>
      </c>
      <c r="D6">
        <v>43.5</v>
      </c>
      <c r="E6">
        <v>41.5</v>
      </c>
      <c r="F6">
        <v>39.5</v>
      </c>
      <c r="G6">
        <v>36.6</v>
      </c>
      <c r="J6" s="23" t="s">
        <v>17</v>
      </c>
      <c r="K6" s="23"/>
      <c r="L6" s="23"/>
      <c r="M6" s="23"/>
      <c r="N6" s="23"/>
      <c r="O6" s="23"/>
      <c r="P6" s="23"/>
    </row>
    <row r="7" spans="1:16" ht="18" x14ac:dyDescent="0.25">
      <c r="A7" s="23" t="s">
        <v>8</v>
      </c>
      <c r="B7" s="23"/>
      <c r="C7" s="23"/>
      <c r="D7" s="23"/>
      <c r="E7" s="23"/>
      <c r="F7" s="23"/>
      <c r="G7" s="23"/>
      <c r="J7" s="1" t="s">
        <v>3</v>
      </c>
      <c r="K7">
        <v>20</v>
      </c>
      <c r="L7">
        <v>300</v>
      </c>
      <c r="M7">
        <v>400</v>
      </c>
      <c r="N7">
        <v>500</v>
      </c>
      <c r="O7">
        <v>600</v>
      </c>
      <c r="P7">
        <v>700</v>
      </c>
    </row>
    <row r="8" spans="1:16" ht="15.75" x14ac:dyDescent="0.25">
      <c r="A8" s="1" t="s">
        <v>1</v>
      </c>
      <c r="B8" s="1" t="s">
        <v>2</v>
      </c>
      <c r="J8" s="1" t="s">
        <v>14</v>
      </c>
      <c r="K8">
        <v>0.3</v>
      </c>
      <c r="L8">
        <v>0.3</v>
      </c>
      <c r="M8">
        <v>0.3</v>
      </c>
      <c r="N8">
        <v>0.3</v>
      </c>
      <c r="O8">
        <v>0.3</v>
      </c>
      <c r="P8">
        <v>0.3</v>
      </c>
    </row>
    <row r="9" spans="1:16" ht="15.7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 s="1" t="s">
        <v>15</v>
      </c>
      <c r="K9" s="2">
        <v>9.2E-6</v>
      </c>
      <c r="L9" s="2">
        <v>9.6500000000000008E-6</v>
      </c>
      <c r="M9" s="2">
        <v>9.8500000000000006E-6</v>
      </c>
      <c r="N9" s="2">
        <v>1.01E-5</v>
      </c>
      <c r="O9" s="2">
        <v>1.03E-5</v>
      </c>
      <c r="P9" s="2">
        <v>1.06E-5</v>
      </c>
    </row>
    <row r="10" spans="1:16" x14ac:dyDescent="0.2">
      <c r="A10">
        <v>0.2</v>
      </c>
      <c r="B10">
        <v>23</v>
      </c>
      <c r="C10">
        <v>22.2</v>
      </c>
      <c r="D10">
        <v>21.6</v>
      </c>
      <c r="E10">
        <v>20</v>
      </c>
      <c r="F10">
        <v>18.899999999999999</v>
      </c>
      <c r="G10">
        <v>17.8</v>
      </c>
    </row>
    <row r="11" spans="1:16" ht="15.75" x14ac:dyDescent="0.25">
      <c r="A11">
        <v>0.25</v>
      </c>
      <c r="B11">
        <v>28.75</v>
      </c>
      <c r="C11">
        <v>27.75</v>
      </c>
      <c r="D11">
        <v>27</v>
      </c>
      <c r="E11">
        <v>25</v>
      </c>
      <c r="F11">
        <v>23.63</v>
      </c>
      <c r="G11">
        <v>22.25</v>
      </c>
      <c r="J11" s="1" t="s">
        <v>48</v>
      </c>
      <c r="K11" s="2">
        <f t="shared" ref="K11:P11" si="0">K4/K5/K3</f>
        <v>4.1343669250645991</v>
      </c>
      <c r="L11" s="2">
        <f t="shared" si="0"/>
        <v>4.2419860207278868</v>
      </c>
      <c r="M11" s="2">
        <f t="shared" si="0"/>
        <v>4.462116191738458</v>
      </c>
      <c r="N11" s="2">
        <f t="shared" si="0"/>
        <v>4.6075433231396534</v>
      </c>
      <c r="O11" s="2">
        <f t="shared" si="0"/>
        <v>4.6052631578947363</v>
      </c>
      <c r="P11" s="2">
        <f t="shared" si="0"/>
        <v>4.7097844112769485</v>
      </c>
    </row>
    <row r="12" spans="1:16" x14ac:dyDescent="0.2">
      <c r="A12">
        <v>0.3</v>
      </c>
      <c r="B12">
        <v>34.5</v>
      </c>
      <c r="C12">
        <v>33.299999999999997</v>
      </c>
      <c r="D12">
        <v>32.4</v>
      </c>
      <c r="E12">
        <v>30</v>
      </c>
      <c r="F12">
        <v>28.35</v>
      </c>
      <c r="G12">
        <v>26.7</v>
      </c>
    </row>
    <row r="13" spans="1:16" x14ac:dyDescent="0.2">
      <c r="A13">
        <v>0.4</v>
      </c>
      <c r="B13">
        <v>46</v>
      </c>
      <c r="C13">
        <v>44.4</v>
      </c>
      <c r="D13">
        <v>43.2</v>
      </c>
      <c r="E13">
        <v>40</v>
      </c>
      <c r="F13">
        <v>37.799999999999997</v>
      </c>
      <c r="G13">
        <v>35.6</v>
      </c>
    </row>
    <row r="14" spans="1:16" x14ac:dyDescent="0.2">
      <c r="A14">
        <v>0.5</v>
      </c>
      <c r="B14">
        <v>57.5</v>
      </c>
      <c r="C14">
        <v>54</v>
      </c>
      <c r="D14">
        <v>50.5</v>
      </c>
      <c r="E14">
        <v>47.8</v>
      </c>
      <c r="F14">
        <v>45.5</v>
      </c>
      <c r="G14">
        <v>42</v>
      </c>
    </row>
    <row r="15" spans="1:16" x14ac:dyDescent="0.2">
      <c r="A15">
        <v>0.6</v>
      </c>
      <c r="B15">
        <v>69</v>
      </c>
      <c r="C15">
        <v>59.5</v>
      </c>
      <c r="D15">
        <v>55.5</v>
      </c>
      <c r="E15">
        <v>53</v>
      </c>
      <c r="F15">
        <v>50</v>
      </c>
      <c r="G15">
        <v>46.1</v>
      </c>
    </row>
    <row r="16" spans="1:16" x14ac:dyDescent="0.2">
      <c r="A16">
        <v>0.7</v>
      </c>
      <c r="B16">
        <v>80</v>
      </c>
      <c r="C16">
        <v>63.5</v>
      </c>
      <c r="D16">
        <v>58</v>
      </c>
      <c r="E16">
        <v>55.3</v>
      </c>
      <c r="F16">
        <v>52.2</v>
      </c>
      <c r="G16">
        <v>48</v>
      </c>
    </row>
    <row r="17" spans="1:7" x14ac:dyDescent="0.2">
      <c r="A17">
        <v>0.8</v>
      </c>
      <c r="B17">
        <v>86</v>
      </c>
      <c r="C17">
        <v>64</v>
      </c>
      <c r="D17">
        <v>58.09</v>
      </c>
      <c r="E17">
        <v>55.7</v>
      </c>
      <c r="F17">
        <v>52.78</v>
      </c>
      <c r="G17">
        <v>48.55</v>
      </c>
    </row>
    <row r="18" spans="1:7" x14ac:dyDescent="0.2">
      <c r="A18">
        <v>0.9</v>
      </c>
      <c r="B18">
        <v>90</v>
      </c>
      <c r="C18">
        <v>64.17</v>
      </c>
      <c r="D18">
        <v>58.24</v>
      </c>
      <c r="E18">
        <v>55.88</v>
      </c>
      <c r="F18">
        <v>52.85</v>
      </c>
      <c r="G18">
        <v>48.6</v>
      </c>
    </row>
    <row r="19" spans="1:7" x14ac:dyDescent="0.2">
      <c r="A19">
        <v>1</v>
      </c>
      <c r="B19">
        <v>91</v>
      </c>
      <c r="C19">
        <v>64.31</v>
      </c>
      <c r="D19">
        <v>58.4</v>
      </c>
      <c r="E19">
        <v>56</v>
      </c>
      <c r="F19">
        <v>52.95</v>
      </c>
      <c r="G19">
        <v>48.67</v>
      </c>
    </row>
    <row r="20" spans="1:7" x14ac:dyDescent="0.2">
      <c r="A20">
        <v>1.1000000000000001</v>
      </c>
      <c r="B20">
        <v>91.05</v>
      </c>
      <c r="C20">
        <v>64.44</v>
      </c>
      <c r="D20">
        <v>58.55</v>
      </c>
      <c r="E20">
        <v>56.14</v>
      </c>
      <c r="F20">
        <v>53.03</v>
      </c>
      <c r="G20">
        <v>48.73</v>
      </c>
    </row>
    <row r="21" spans="1:7" x14ac:dyDescent="0.2">
      <c r="A21">
        <v>1.2</v>
      </c>
      <c r="B21">
        <v>91.1</v>
      </c>
      <c r="C21">
        <v>64.58</v>
      </c>
      <c r="D21">
        <v>58.7</v>
      </c>
      <c r="E21">
        <v>56.27</v>
      </c>
      <c r="F21">
        <v>53.12</v>
      </c>
      <c r="G21">
        <v>48.8</v>
      </c>
    </row>
    <row r="22" spans="1:7" x14ac:dyDescent="0.2">
      <c r="A22">
        <v>1.3</v>
      </c>
      <c r="B22">
        <v>91.15</v>
      </c>
      <c r="C22">
        <v>64.72</v>
      </c>
      <c r="D22">
        <v>58.86</v>
      </c>
      <c r="E22">
        <v>56.4</v>
      </c>
      <c r="F22">
        <v>53.22</v>
      </c>
      <c r="G22">
        <v>48.87</v>
      </c>
    </row>
    <row r="23" spans="1:7" x14ac:dyDescent="0.2">
      <c r="A23">
        <v>1.4</v>
      </c>
      <c r="B23">
        <f xml:space="preserve"> 0.5111*A23 + 90.486</f>
        <v>91.201540000000008</v>
      </c>
      <c r="C23">
        <f xml:space="preserve"> 1.3889*A23 + 62.914</f>
        <v>64.858460000000008</v>
      </c>
      <c r="D23">
        <f xml:space="preserve"> 1.5333*A23 + 56.867</f>
        <v>59.013619999999996</v>
      </c>
      <c r="E23">
        <f>1.2815*A23 + 54.734</f>
        <v>56.528100000000002</v>
      </c>
      <c r="F23">
        <f xml:space="preserve"> 0.9556*A23+ 51.978</f>
        <v>53.315840000000001</v>
      </c>
      <c r="G23">
        <f xml:space="preserve"> 0.6889*A23+ 47.974</f>
        <v>48.938459999999999</v>
      </c>
    </row>
    <row r="24" spans="1:7" x14ac:dyDescent="0.2">
      <c r="A24">
        <v>4</v>
      </c>
      <c r="B24">
        <v>92.53</v>
      </c>
      <c r="C24">
        <v>68.47</v>
      </c>
      <c r="D24">
        <v>63</v>
      </c>
      <c r="E24">
        <v>59.86</v>
      </c>
      <c r="F24">
        <v>55.8</v>
      </c>
      <c r="G24">
        <v>50.73</v>
      </c>
    </row>
  </sheetData>
  <mergeCells count="4">
    <mergeCell ref="A1:G1"/>
    <mergeCell ref="A7:G7"/>
    <mergeCell ref="J1:P1"/>
    <mergeCell ref="J6:P6"/>
  </mergeCells>
  <phoneticPr fontId="4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tabSelected="1" workbookViewId="0">
      <selection activeCell="J13" sqref="J13:K13"/>
    </sheetView>
  </sheetViews>
  <sheetFormatPr defaultRowHeight="12.75" x14ac:dyDescent="0.2"/>
  <sheetData>
    <row r="1" spans="1:16" ht="20.25" x14ac:dyDescent="0.3">
      <c r="A1" s="22" t="s">
        <v>18</v>
      </c>
      <c r="B1" s="22"/>
      <c r="C1" s="22"/>
      <c r="D1" s="22"/>
      <c r="E1" s="22"/>
      <c r="F1" s="22"/>
      <c r="G1" s="22"/>
      <c r="J1" s="23" t="s">
        <v>16</v>
      </c>
      <c r="K1" s="23"/>
      <c r="L1" s="23"/>
      <c r="M1" s="23"/>
      <c r="N1" s="23"/>
      <c r="O1" s="23"/>
      <c r="P1" s="23"/>
    </row>
    <row r="2" spans="1:16" ht="15.75" x14ac:dyDescent="0.25">
      <c r="A2" s="1" t="s">
        <v>3</v>
      </c>
      <c r="B2">
        <v>20</v>
      </c>
      <c r="C2">
        <v>300</v>
      </c>
      <c r="D2">
        <v>400</v>
      </c>
      <c r="E2">
        <v>450</v>
      </c>
      <c r="F2">
        <v>500</v>
      </c>
      <c r="G2">
        <v>600</v>
      </c>
      <c r="J2" s="1" t="s">
        <v>3</v>
      </c>
      <c r="K2">
        <v>2</v>
      </c>
      <c r="L2">
        <v>700</v>
      </c>
    </row>
    <row r="3" spans="1:16" ht="15.75" x14ac:dyDescent="0.25">
      <c r="A3" s="1" t="s">
        <v>4</v>
      </c>
      <c r="B3">
        <v>12000</v>
      </c>
      <c r="C3">
        <v>10050</v>
      </c>
      <c r="D3">
        <v>10000</v>
      </c>
      <c r="E3">
        <v>9500</v>
      </c>
      <c r="F3">
        <v>9000</v>
      </c>
      <c r="G3">
        <v>8000</v>
      </c>
      <c r="J3" s="1" t="s">
        <v>10</v>
      </c>
      <c r="K3" s="2">
        <v>4.4800000000000003E-6</v>
      </c>
      <c r="L3" s="2">
        <v>4.4800000000000003E-6</v>
      </c>
    </row>
    <row r="4" spans="1:16" ht="15.75" x14ac:dyDescent="0.25">
      <c r="A4" s="1" t="s">
        <v>5</v>
      </c>
      <c r="B4">
        <v>100</v>
      </c>
      <c r="C4">
        <v>80</v>
      </c>
      <c r="D4">
        <v>74.5</v>
      </c>
      <c r="E4">
        <v>72.7</v>
      </c>
      <c r="F4">
        <v>68.2</v>
      </c>
      <c r="G4">
        <v>61.8</v>
      </c>
      <c r="J4" s="1" t="s">
        <v>11</v>
      </c>
      <c r="K4" s="2">
        <v>6.8599999999999998E-3</v>
      </c>
      <c r="L4" s="2">
        <v>1.6799999999999999E-2</v>
      </c>
    </row>
    <row r="5" spans="1:16" ht="15.75" x14ac:dyDescent="0.25">
      <c r="A5" s="1" t="s">
        <v>6</v>
      </c>
      <c r="B5">
        <v>25</v>
      </c>
      <c r="C5">
        <v>32.5</v>
      </c>
      <c r="D5">
        <v>33.799999999999997</v>
      </c>
      <c r="E5">
        <v>34.4</v>
      </c>
      <c r="F5">
        <v>37.5</v>
      </c>
      <c r="G5">
        <v>47.5</v>
      </c>
      <c r="J5" s="1" t="s">
        <v>12</v>
      </c>
      <c r="K5">
        <v>457.9</v>
      </c>
      <c r="L5">
        <v>699</v>
      </c>
    </row>
    <row r="6" spans="1:16" ht="15.75" x14ac:dyDescent="0.25">
      <c r="A6" s="1" t="s">
        <v>7</v>
      </c>
      <c r="B6">
        <v>72</v>
      </c>
      <c r="C6">
        <v>52</v>
      </c>
      <c r="D6">
        <v>43</v>
      </c>
      <c r="E6">
        <v>39.5</v>
      </c>
      <c r="F6">
        <v>36</v>
      </c>
      <c r="G6">
        <v>23</v>
      </c>
    </row>
    <row r="7" spans="1:16" ht="18" x14ac:dyDescent="0.25">
      <c r="A7" s="23" t="s">
        <v>8</v>
      </c>
      <c r="B7" s="23"/>
      <c r="C7" s="23"/>
      <c r="D7" s="23"/>
      <c r="E7" s="23"/>
      <c r="F7" s="23"/>
      <c r="G7" s="23"/>
      <c r="J7" s="23" t="s">
        <v>17</v>
      </c>
      <c r="K7" s="23"/>
      <c r="L7" s="23"/>
      <c r="M7" s="23"/>
      <c r="N7" s="23"/>
      <c r="O7" s="23"/>
      <c r="P7" s="23"/>
    </row>
    <row r="8" spans="1:16" ht="15.75" x14ac:dyDescent="0.25">
      <c r="A8" s="1" t="s">
        <v>1</v>
      </c>
      <c r="B8" s="1" t="s">
        <v>2</v>
      </c>
      <c r="J8" s="1" t="s">
        <v>3</v>
      </c>
      <c r="K8">
        <v>20</v>
      </c>
      <c r="L8">
        <v>300</v>
      </c>
      <c r="M8">
        <v>400</v>
      </c>
      <c r="N8">
        <v>500</v>
      </c>
      <c r="O8">
        <v>600</v>
      </c>
      <c r="P8">
        <v>700</v>
      </c>
    </row>
    <row r="9" spans="1:16" ht="15.7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 s="1" t="s">
        <v>13</v>
      </c>
      <c r="K9">
        <v>12000</v>
      </c>
      <c r="L9">
        <v>10550</v>
      </c>
      <c r="M9">
        <v>10000</v>
      </c>
      <c r="N9">
        <v>9000</v>
      </c>
      <c r="O9">
        <v>8000</v>
      </c>
      <c r="P9">
        <v>7000</v>
      </c>
    </row>
    <row r="10" spans="1:16" ht="15.75" x14ac:dyDescent="0.25">
      <c r="A10">
        <v>0.2</v>
      </c>
      <c r="B10">
        <v>24</v>
      </c>
      <c r="C10">
        <v>20.100000000000001</v>
      </c>
      <c r="D10">
        <v>20</v>
      </c>
      <c r="E10">
        <v>19</v>
      </c>
      <c r="F10">
        <v>18</v>
      </c>
      <c r="G10">
        <v>16</v>
      </c>
      <c r="J10" s="1" t="s">
        <v>15</v>
      </c>
      <c r="K10" s="2">
        <v>7.7999999999999999E-6</v>
      </c>
      <c r="L10" s="2">
        <v>8.6999999999999997E-6</v>
      </c>
      <c r="M10" s="2">
        <v>8.8000000000000004E-6</v>
      </c>
      <c r="N10" s="2">
        <v>9.0999999999999993E-6</v>
      </c>
      <c r="O10" s="2">
        <v>9.5000000000000005E-6</v>
      </c>
      <c r="P10" s="2">
        <v>9.7999999999999993E-6</v>
      </c>
    </row>
    <row r="11" spans="1:16" ht="15.75" x14ac:dyDescent="0.25">
      <c r="A11">
        <v>0.25</v>
      </c>
      <c r="B11">
        <v>30</v>
      </c>
      <c r="C11">
        <v>25.13</v>
      </c>
      <c r="D11">
        <v>25</v>
      </c>
      <c r="E11">
        <v>23.75</v>
      </c>
      <c r="F11">
        <v>22.5</v>
      </c>
      <c r="G11">
        <v>20</v>
      </c>
      <c r="J11" s="1" t="s">
        <v>19</v>
      </c>
      <c r="K11">
        <v>0.3</v>
      </c>
      <c r="L11">
        <v>0.3</v>
      </c>
      <c r="M11">
        <v>0.3</v>
      </c>
      <c r="N11">
        <v>0.3</v>
      </c>
      <c r="O11">
        <v>0.3</v>
      </c>
      <c r="P11">
        <v>0.3</v>
      </c>
    </row>
    <row r="12" spans="1:16" x14ac:dyDescent="0.2">
      <c r="A12">
        <v>0.3</v>
      </c>
      <c r="B12">
        <v>36</v>
      </c>
      <c r="C12">
        <v>30.15</v>
      </c>
      <c r="D12">
        <v>30</v>
      </c>
      <c r="E12">
        <v>28.5</v>
      </c>
      <c r="F12">
        <v>27</v>
      </c>
      <c r="G12">
        <v>24</v>
      </c>
    </row>
    <row r="13" spans="1:16" ht="15.75" x14ac:dyDescent="0.25">
      <c r="A13">
        <v>0.4</v>
      </c>
      <c r="B13">
        <v>48</v>
      </c>
      <c r="C13">
        <v>40.200000000000003</v>
      </c>
      <c r="D13">
        <v>40</v>
      </c>
      <c r="E13">
        <v>38</v>
      </c>
      <c r="F13">
        <v>36</v>
      </c>
      <c r="G13">
        <v>30</v>
      </c>
      <c r="J13" s="1" t="s">
        <v>48</v>
      </c>
      <c r="K13" s="2">
        <f>K4/K5/K3</f>
        <v>3.3440707578073812</v>
      </c>
      <c r="L13" s="2">
        <f>L4/L5/L3</f>
        <v>5.3648068669527893</v>
      </c>
    </row>
    <row r="14" spans="1:16" x14ac:dyDescent="0.2">
      <c r="A14">
        <v>0.5</v>
      </c>
      <c r="B14">
        <v>60</v>
      </c>
      <c r="C14">
        <v>50.25</v>
      </c>
      <c r="D14">
        <v>48</v>
      </c>
      <c r="E14">
        <v>46.8</v>
      </c>
      <c r="F14">
        <v>44</v>
      </c>
      <c r="G14">
        <v>34.200000000000003</v>
      </c>
    </row>
    <row r="15" spans="1:16" x14ac:dyDescent="0.2">
      <c r="A15">
        <v>0.6</v>
      </c>
      <c r="B15">
        <v>72</v>
      </c>
      <c r="C15">
        <v>58</v>
      </c>
      <c r="D15">
        <v>53.5</v>
      </c>
      <c r="E15">
        <v>51.7</v>
      </c>
      <c r="F15">
        <v>48.8</v>
      </c>
      <c r="G15">
        <v>35.799999999999997</v>
      </c>
    </row>
    <row r="16" spans="1:16" x14ac:dyDescent="0.2">
      <c r="A16">
        <v>0.7</v>
      </c>
      <c r="B16">
        <v>80.400000000000006</v>
      </c>
      <c r="C16">
        <v>63</v>
      </c>
      <c r="D16">
        <v>57.8</v>
      </c>
      <c r="E16">
        <v>54</v>
      </c>
      <c r="F16">
        <v>51.3</v>
      </c>
      <c r="G16">
        <v>36.479999999999997</v>
      </c>
    </row>
    <row r="17" spans="1:7" x14ac:dyDescent="0.2">
      <c r="A17">
        <v>0.8</v>
      </c>
      <c r="B17">
        <v>84.8</v>
      </c>
      <c r="C17">
        <v>65.400000000000006</v>
      </c>
      <c r="D17">
        <v>59.1</v>
      </c>
      <c r="E17">
        <v>55.4</v>
      </c>
      <c r="F17">
        <v>51.8</v>
      </c>
      <c r="G17">
        <v>36.67</v>
      </c>
    </row>
    <row r="18" spans="1:7" x14ac:dyDescent="0.2">
      <c r="A18">
        <v>0.9</v>
      </c>
      <c r="B18">
        <v>86</v>
      </c>
      <c r="C18">
        <v>65.569999999999993</v>
      </c>
      <c r="D18">
        <v>59.28</v>
      </c>
      <c r="E18">
        <v>55.64</v>
      </c>
      <c r="F18">
        <v>51.99</v>
      </c>
      <c r="G18">
        <v>36.86</v>
      </c>
    </row>
    <row r="19" spans="1:7" x14ac:dyDescent="0.2">
      <c r="A19">
        <v>1</v>
      </c>
      <c r="B19">
        <v>86.13</v>
      </c>
      <c r="C19">
        <v>65.73</v>
      </c>
      <c r="D19">
        <v>59.45</v>
      </c>
      <c r="E19">
        <v>55.83</v>
      </c>
      <c r="F19">
        <v>52.17</v>
      </c>
      <c r="G19">
        <v>37.049999999999997</v>
      </c>
    </row>
    <row r="20" spans="1:7" x14ac:dyDescent="0.2">
      <c r="A20">
        <v>1.1000000000000001</v>
      </c>
      <c r="B20">
        <v>86.29</v>
      </c>
      <c r="C20">
        <v>65.900000000000006</v>
      </c>
      <c r="D20">
        <v>59.63</v>
      </c>
      <c r="E20">
        <v>56.03</v>
      </c>
      <c r="F20">
        <v>52.36</v>
      </c>
      <c r="G20">
        <v>37.24</v>
      </c>
    </row>
    <row r="21" spans="1:7" x14ac:dyDescent="0.2">
      <c r="A21">
        <v>1.2</v>
      </c>
      <c r="B21">
        <v>86.45</v>
      </c>
      <c r="C21">
        <v>66.06</v>
      </c>
      <c r="D21">
        <v>59.8</v>
      </c>
      <c r="E21">
        <v>56.34</v>
      </c>
      <c r="F21">
        <v>52.55</v>
      </c>
      <c r="G21">
        <v>37.43</v>
      </c>
    </row>
    <row r="22" spans="1:7" x14ac:dyDescent="0.2">
      <c r="A22">
        <v>1.4</v>
      </c>
      <c r="B22">
        <v>86.76</v>
      </c>
      <c r="C22">
        <v>66.39</v>
      </c>
      <c r="D22">
        <v>60.15</v>
      </c>
      <c r="E22">
        <v>56.62</v>
      </c>
      <c r="F22">
        <v>52.92</v>
      </c>
      <c r="G22">
        <v>37.81</v>
      </c>
    </row>
    <row r="23" spans="1:7" x14ac:dyDescent="0.2">
      <c r="A23">
        <v>4</v>
      </c>
      <c r="B23">
        <v>90.9</v>
      </c>
      <c r="C23">
        <v>70.67</v>
      </c>
      <c r="D23">
        <v>64.7</v>
      </c>
      <c r="E23">
        <v>61.73</v>
      </c>
      <c r="F23">
        <v>57.8</v>
      </c>
      <c r="G23">
        <v>42.78</v>
      </c>
    </row>
    <row r="28" spans="1:7" x14ac:dyDescent="0.2">
      <c r="A28">
        <v>1.3</v>
      </c>
      <c r="B28">
        <v>86.59</v>
      </c>
      <c r="C28">
        <v>66.23</v>
      </c>
      <c r="D28">
        <v>59.95</v>
      </c>
      <c r="E28">
        <v>56.506999999999998</v>
      </c>
      <c r="F28">
        <v>52.741999999999997</v>
      </c>
      <c r="G28">
        <v>37.622999999999998</v>
      </c>
    </row>
  </sheetData>
  <mergeCells count="4">
    <mergeCell ref="A1:G1"/>
    <mergeCell ref="A7:G7"/>
    <mergeCell ref="J1:P1"/>
    <mergeCell ref="J7:P7"/>
  </mergeCells>
  <phoneticPr fontId="4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P14" sqref="P14"/>
    </sheetView>
  </sheetViews>
  <sheetFormatPr defaultRowHeight="12.75" x14ac:dyDescent="0.2"/>
  <cols>
    <col min="2" max="3" width="14.28515625" bestFit="1" customWidth="1"/>
    <col min="4" max="6" width="13.5703125" bestFit="1" customWidth="1"/>
    <col min="7" max="9" width="10.85546875" bestFit="1" customWidth="1"/>
  </cols>
  <sheetData>
    <row r="1" spans="1:9" ht="15.75" x14ac:dyDescent="0.25">
      <c r="A1" s="3" t="s">
        <v>20</v>
      </c>
      <c r="B1" s="4"/>
      <c r="C1" s="4"/>
      <c r="D1" s="4"/>
      <c r="E1" s="4"/>
      <c r="F1" s="4"/>
      <c r="G1" s="4"/>
      <c r="H1" s="4"/>
      <c r="I1" s="4"/>
    </row>
    <row r="2" spans="1:9" ht="15" x14ac:dyDescent="0.2">
      <c r="A2" s="5"/>
      <c r="B2" s="4"/>
      <c r="C2" s="4"/>
      <c r="D2" s="4"/>
      <c r="E2" s="4"/>
      <c r="F2" s="4"/>
      <c r="G2" s="4"/>
      <c r="H2" s="4"/>
      <c r="I2" s="4"/>
    </row>
    <row r="3" spans="1:9" ht="15" x14ac:dyDescent="0.2">
      <c r="A3" s="6" t="s">
        <v>21</v>
      </c>
      <c r="B3" s="24">
        <v>20</v>
      </c>
      <c r="C3" s="25"/>
      <c r="D3" s="24">
        <v>400</v>
      </c>
      <c r="E3" s="25"/>
      <c r="F3" s="24">
        <v>600</v>
      </c>
      <c r="G3" s="25"/>
      <c r="H3" s="24">
        <v>700</v>
      </c>
      <c r="I3" s="25"/>
    </row>
    <row r="4" spans="1:9" ht="15" x14ac:dyDescent="0.2">
      <c r="A4" s="7" t="s">
        <v>22</v>
      </c>
      <c r="B4" s="26">
        <v>20000</v>
      </c>
      <c r="C4" s="27"/>
      <c r="D4" s="26">
        <v>18231.2</v>
      </c>
      <c r="E4" s="27"/>
      <c r="F4" s="26">
        <v>17300</v>
      </c>
      <c r="G4" s="27"/>
      <c r="H4" s="26">
        <v>15500</v>
      </c>
      <c r="I4" s="27"/>
    </row>
    <row r="5" spans="1:9" ht="15" x14ac:dyDescent="0.2">
      <c r="A5" s="7" t="s">
        <v>23</v>
      </c>
      <c r="B5" s="26">
        <v>132</v>
      </c>
      <c r="C5" s="27"/>
      <c r="D5" s="26">
        <v>128</v>
      </c>
      <c r="E5" s="27"/>
      <c r="F5" s="26">
        <v>122.5</v>
      </c>
      <c r="G5" s="27"/>
      <c r="H5" s="26">
        <v>112</v>
      </c>
      <c r="I5" s="27"/>
    </row>
    <row r="6" spans="1:9" ht="15" x14ac:dyDescent="0.2">
      <c r="A6" s="7" t="s">
        <v>24</v>
      </c>
      <c r="B6" s="26">
        <v>19</v>
      </c>
      <c r="C6" s="27"/>
      <c r="D6" s="26">
        <v>16.5</v>
      </c>
      <c r="E6" s="27"/>
      <c r="F6" s="26">
        <v>15</v>
      </c>
      <c r="G6" s="27"/>
      <c r="H6" s="26">
        <v>17</v>
      </c>
      <c r="I6" s="27"/>
    </row>
    <row r="7" spans="1:9" ht="15" x14ac:dyDescent="0.2">
      <c r="A7" s="28"/>
      <c r="B7" s="8" t="s">
        <v>25</v>
      </c>
      <c r="C7" s="9" t="s">
        <v>26</v>
      </c>
      <c r="D7" s="8" t="s">
        <v>25</v>
      </c>
      <c r="E7" s="9" t="s">
        <v>26</v>
      </c>
      <c r="F7" s="8" t="s">
        <v>25</v>
      </c>
      <c r="G7" s="9" t="s">
        <v>26</v>
      </c>
      <c r="H7" s="8" t="s">
        <v>25</v>
      </c>
      <c r="I7" s="9" t="s">
        <v>26</v>
      </c>
    </row>
    <row r="8" spans="1:9" ht="15" x14ac:dyDescent="0.2">
      <c r="A8" s="29"/>
      <c r="B8" s="10">
        <v>0</v>
      </c>
      <c r="C8" s="9">
        <v>0</v>
      </c>
      <c r="D8" s="10">
        <v>0</v>
      </c>
      <c r="E8" s="9">
        <v>0</v>
      </c>
      <c r="F8" s="10">
        <v>0</v>
      </c>
      <c r="G8" s="9">
        <v>0</v>
      </c>
      <c r="H8" s="10">
        <v>0</v>
      </c>
      <c r="I8" s="9">
        <v>0</v>
      </c>
    </row>
    <row r="9" spans="1:9" ht="15" x14ac:dyDescent="0.2">
      <c r="A9" s="29"/>
      <c r="B9" s="10">
        <v>3.5062499999999998E-3</v>
      </c>
      <c r="C9" s="9">
        <v>70.125</v>
      </c>
      <c r="D9" s="10">
        <v>3.5100000000000001E-3</v>
      </c>
      <c r="E9" s="9">
        <v>64</v>
      </c>
      <c r="F9" s="10">
        <v>3.64E-3</v>
      </c>
      <c r="G9" s="9">
        <v>62.972000000000001</v>
      </c>
      <c r="H9" s="10">
        <v>4.0600000000000002E-3</v>
      </c>
      <c r="I9" s="9">
        <v>62.93</v>
      </c>
    </row>
    <row r="10" spans="1:9" ht="15" x14ac:dyDescent="0.2">
      <c r="A10" s="29"/>
      <c r="B10" s="10">
        <v>4.0000000000000001E-3</v>
      </c>
      <c r="C10" s="9">
        <v>74.5</v>
      </c>
      <c r="D10" s="10">
        <v>4.0000000000000001E-3</v>
      </c>
      <c r="E10" s="9">
        <v>68.5</v>
      </c>
      <c r="F10" s="10">
        <v>4.0000000000000001E-3</v>
      </c>
      <c r="G10" s="9">
        <v>65.8</v>
      </c>
      <c r="H10" s="10">
        <v>5.0000000000000001E-3</v>
      </c>
      <c r="I10" s="9">
        <v>70.5</v>
      </c>
    </row>
    <row r="11" spans="1:9" ht="15" x14ac:dyDescent="0.2">
      <c r="A11" s="29"/>
      <c r="B11" s="10">
        <v>5.0000000000000001E-3</v>
      </c>
      <c r="C11" s="9">
        <v>79.75</v>
      </c>
      <c r="D11" s="10">
        <v>5.0000000000000001E-3</v>
      </c>
      <c r="E11" s="9">
        <v>73.2</v>
      </c>
      <c r="F11" s="10">
        <v>5.0000000000000001E-3</v>
      </c>
      <c r="G11" s="9">
        <v>71.25</v>
      </c>
      <c r="H11" s="10">
        <v>6.0000000000000001E-3</v>
      </c>
      <c r="I11" s="9">
        <v>74.5</v>
      </c>
    </row>
    <row r="12" spans="1:9" ht="15" x14ac:dyDescent="0.2">
      <c r="A12" s="29"/>
      <c r="B12" s="10">
        <v>6.0000000000000001E-3</v>
      </c>
      <c r="C12" s="9">
        <v>83</v>
      </c>
      <c r="D12" s="10">
        <v>6.0000000000000001E-3</v>
      </c>
      <c r="E12" s="9">
        <v>77</v>
      </c>
      <c r="F12" s="10">
        <v>6.0000000000000001E-3</v>
      </c>
      <c r="G12" s="9">
        <v>75</v>
      </c>
      <c r="H12" s="10">
        <v>7.0000000000000001E-3</v>
      </c>
      <c r="I12" s="9">
        <v>77.5</v>
      </c>
    </row>
    <row r="13" spans="1:9" ht="15" x14ac:dyDescent="0.2">
      <c r="A13" s="29"/>
      <c r="B13" s="10">
        <v>7.0000000000000001E-3</v>
      </c>
      <c r="C13" s="9">
        <v>85.6</v>
      </c>
      <c r="D13" s="10">
        <v>7.0000000000000001E-3</v>
      </c>
      <c r="E13" s="9">
        <v>79.5</v>
      </c>
      <c r="F13" s="10">
        <v>7.0000000000000001E-3</v>
      </c>
      <c r="G13" s="9">
        <v>78</v>
      </c>
      <c r="H13" s="10">
        <v>8.0000000000000002E-3</v>
      </c>
      <c r="I13" s="9">
        <v>79.5</v>
      </c>
    </row>
    <row r="14" spans="1:9" ht="15" x14ac:dyDescent="0.2">
      <c r="A14" s="29"/>
      <c r="B14" s="10">
        <v>8.0000000000000002E-3</v>
      </c>
      <c r="C14" s="9">
        <v>87.3</v>
      </c>
      <c r="D14" s="10">
        <v>8.0000000000000002E-3</v>
      </c>
      <c r="E14" s="9">
        <v>81.5</v>
      </c>
      <c r="F14" s="10">
        <v>8.0000000000000002E-3</v>
      </c>
      <c r="G14" s="9">
        <v>80</v>
      </c>
      <c r="H14" s="10">
        <v>8.9999999999999993E-3</v>
      </c>
      <c r="I14" s="9">
        <v>81</v>
      </c>
    </row>
    <row r="15" spans="1:9" ht="15" x14ac:dyDescent="0.2">
      <c r="A15" s="29"/>
      <c r="B15" s="10">
        <v>8.9999999999999993E-3</v>
      </c>
      <c r="C15" s="9">
        <v>88.25</v>
      </c>
      <c r="D15" s="10">
        <v>8.9999999999999993E-3</v>
      </c>
      <c r="E15" s="9">
        <v>83</v>
      </c>
      <c r="F15" s="10">
        <v>8.9999999999999993E-3</v>
      </c>
      <c r="G15" s="9">
        <v>81.5</v>
      </c>
      <c r="H15" s="10">
        <v>0.01</v>
      </c>
      <c r="I15" s="9">
        <v>81.75</v>
      </c>
    </row>
    <row r="16" spans="1:9" ht="15" x14ac:dyDescent="0.2">
      <c r="A16" s="29"/>
      <c r="B16" s="10">
        <v>0.01</v>
      </c>
      <c r="C16" s="9">
        <v>88.6</v>
      </c>
      <c r="D16" s="10">
        <v>0.01</v>
      </c>
      <c r="E16" s="9">
        <v>83.5</v>
      </c>
      <c r="F16" s="10">
        <v>0.01</v>
      </c>
      <c r="G16" s="9">
        <v>82</v>
      </c>
      <c r="H16" s="10">
        <v>1.0999999999999999E-2</v>
      </c>
      <c r="I16" s="9">
        <v>82</v>
      </c>
    </row>
    <row r="17" spans="1:9" ht="15" x14ac:dyDescent="0.2">
      <c r="A17" s="29"/>
      <c r="B17" s="10">
        <v>1.0999999999999999E-2</v>
      </c>
      <c r="C17" s="9">
        <v>89</v>
      </c>
      <c r="D17" s="10">
        <v>1.0999999999999999E-2</v>
      </c>
      <c r="E17" s="9">
        <v>84</v>
      </c>
      <c r="F17" s="10">
        <v>1.0999999999999999E-2</v>
      </c>
      <c r="G17" s="9">
        <v>82.5</v>
      </c>
      <c r="H17" s="10">
        <v>1.2999999999999999E-2</v>
      </c>
      <c r="I17" s="9">
        <v>82.6</v>
      </c>
    </row>
    <row r="18" spans="1:9" ht="15" x14ac:dyDescent="0.2">
      <c r="A18" s="30"/>
      <c r="B18" s="10">
        <v>0.04</v>
      </c>
      <c r="C18" s="9">
        <v>99.5</v>
      </c>
      <c r="D18" s="10">
        <v>0.04</v>
      </c>
      <c r="E18" s="9">
        <v>95.5</v>
      </c>
      <c r="F18" s="10">
        <v>0.04</v>
      </c>
      <c r="G18" s="9">
        <v>94.25</v>
      </c>
      <c r="H18" s="10">
        <v>0.04</v>
      </c>
      <c r="I18" s="9">
        <v>90</v>
      </c>
    </row>
    <row r="19" spans="1:9" ht="15" x14ac:dyDescent="0.2">
      <c r="A19" s="11"/>
      <c r="B19" s="12"/>
      <c r="C19" s="12"/>
      <c r="D19" s="12"/>
      <c r="E19" s="12"/>
      <c r="F19" s="12"/>
      <c r="G19" s="12"/>
      <c r="H19" s="12"/>
      <c r="I19" s="12"/>
    </row>
    <row r="22" spans="1:9" ht="18" x14ac:dyDescent="0.25">
      <c r="A22" s="23" t="s">
        <v>16</v>
      </c>
      <c r="B22" s="23"/>
      <c r="C22" s="23"/>
      <c r="D22" s="23"/>
      <c r="E22" s="23"/>
      <c r="F22" s="23"/>
      <c r="G22" s="23"/>
    </row>
    <row r="23" spans="1:9" ht="15" x14ac:dyDescent="0.2">
      <c r="A23" s="9" t="s">
        <v>3</v>
      </c>
      <c r="B23" s="20">
        <v>2</v>
      </c>
      <c r="C23" s="20">
        <v>700</v>
      </c>
    </row>
    <row r="24" spans="1:9" ht="15" x14ac:dyDescent="0.2">
      <c r="A24" s="9" t="s">
        <v>10</v>
      </c>
      <c r="B24" s="21">
        <v>8.32E-6</v>
      </c>
      <c r="C24" s="21">
        <v>8.32E-6</v>
      </c>
    </row>
    <row r="25" spans="1:9" ht="15" x14ac:dyDescent="0.2">
      <c r="A25" s="9" t="s">
        <v>11</v>
      </c>
      <c r="B25" s="9">
        <v>1.0200000000000001E-2</v>
      </c>
      <c r="C25" s="9">
        <v>1.9300000000000001E-2</v>
      </c>
    </row>
    <row r="26" spans="1:9" ht="15" x14ac:dyDescent="0.2">
      <c r="A26" s="9" t="s">
        <v>12</v>
      </c>
      <c r="B26" s="9">
        <v>419.9</v>
      </c>
      <c r="C26" s="9">
        <v>590</v>
      </c>
    </row>
    <row r="28" spans="1:9" ht="18" x14ac:dyDescent="0.25">
      <c r="A28" s="23" t="s">
        <v>17</v>
      </c>
      <c r="B28" s="23"/>
      <c r="C28" s="23"/>
      <c r="D28" s="23"/>
      <c r="E28" s="23"/>
      <c r="F28" s="23"/>
      <c r="G28" s="23"/>
    </row>
    <row r="29" spans="1:9" ht="15" x14ac:dyDescent="0.2">
      <c r="A29" s="9" t="s">
        <v>3</v>
      </c>
      <c r="B29" s="9">
        <v>20</v>
      </c>
      <c r="C29" s="9">
        <v>400</v>
      </c>
      <c r="D29" s="9">
        <v>550</v>
      </c>
      <c r="E29" s="9">
        <v>600</v>
      </c>
      <c r="F29" s="9">
        <v>650</v>
      </c>
    </row>
    <row r="30" spans="1:9" ht="15" x14ac:dyDescent="0.2">
      <c r="A30" s="9" t="s">
        <v>13</v>
      </c>
      <c r="B30" s="9">
        <v>20000</v>
      </c>
      <c r="C30" s="9">
        <v>18231.2</v>
      </c>
      <c r="D30" s="9">
        <v>17765.7</v>
      </c>
      <c r="E30" s="9">
        <v>17300</v>
      </c>
      <c r="F30" s="9">
        <v>16500</v>
      </c>
    </row>
    <row r="32" spans="1:9" ht="15" x14ac:dyDescent="0.2">
      <c r="A32" s="9" t="s">
        <v>3</v>
      </c>
      <c r="B32" s="9">
        <v>20</v>
      </c>
      <c r="C32" s="9">
        <v>400</v>
      </c>
      <c r="D32" s="9">
        <v>500</v>
      </c>
      <c r="E32" s="9">
        <v>600</v>
      </c>
      <c r="F32" s="9">
        <v>700</v>
      </c>
    </row>
    <row r="33" spans="1:6" ht="15" x14ac:dyDescent="0.2">
      <c r="A33" s="9" t="s">
        <v>15</v>
      </c>
      <c r="B33" s="21">
        <v>1.2500000000000001E-5</v>
      </c>
      <c r="C33" s="21">
        <v>1.3699999999999999E-5</v>
      </c>
      <c r="D33" s="21">
        <v>1.4E-5</v>
      </c>
      <c r="E33" s="21">
        <v>1.4399999999999999E-5</v>
      </c>
      <c r="F33" s="21">
        <v>1.4800000000000001E-5</v>
      </c>
    </row>
    <row r="35" spans="1:6" ht="15" x14ac:dyDescent="0.2">
      <c r="A35" s="9" t="s">
        <v>27</v>
      </c>
      <c r="B35" s="9">
        <v>0.3</v>
      </c>
      <c r="C35" s="9">
        <v>0.3</v>
      </c>
      <c r="D35" s="9">
        <v>0.3</v>
      </c>
      <c r="E35" s="9">
        <v>0.3</v>
      </c>
      <c r="F35" s="9">
        <v>0.3</v>
      </c>
    </row>
    <row r="37" spans="1:6" ht="15.75" x14ac:dyDescent="0.25">
      <c r="A37" s="1" t="s">
        <v>48</v>
      </c>
      <c r="B37">
        <f>B25/B26/B24</f>
        <v>2.9196511990034262</v>
      </c>
      <c r="C37">
        <f>C25/C26/C24</f>
        <v>3.9317144719687094</v>
      </c>
    </row>
  </sheetData>
  <mergeCells count="19">
    <mergeCell ref="A28:G28"/>
    <mergeCell ref="A7:A18"/>
    <mergeCell ref="B6:C6"/>
    <mergeCell ref="D6:E6"/>
    <mergeCell ref="F6:G6"/>
    <mergeCell ref="H6:I6"/>
    <mergeCell ref="B5:C5"/>
    <mergeCell ref="D5:E5"/>
    <mergeCell ref="F5:G5"/>
    <mergeCell ref="H5:I5"/>
    <mergeCell ref="A22:G22"/>
    <mergeCell ref="B3:C3"/>
    <mergeCell ref="D3:E3"/>
    <mergeCell ref="F3:G3"/>
    <mergeCell ref="H3:I3"/>
    <mergeCell ref="B4:C4"/>
    <mergeCell ref="D4:E4"/>
    <mergeCell ref="F4:G4"/>
    <mergeCell ref="H4:I4"/>
  </mergeCells>
  <phoneticPr fontId="4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K29" sqref="K29"/>
    </sheetView>
  </sheetViews>
  <sheetFormatPr defaultRowHeight="12.75" x14ac:dyDescent="0.2"/>
  <cols>
    <col min="2" max="13" width="10.85546875" bestFit="1" customWidth="1"/>
  </cols>
  <sheetData>
    <row r="1" spans="1:13" ht="15.75" x14ac:dyDescent="0.25">
      <c r="A1" s="14" t="s">
        <v>28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15" x14ac:dyDescent="0.2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ht="15" x14ac:dyDescent="0.2">
      <c r="A3" s="6" t="s">
        <v>21</v>
      </c>
      <c r="B3" s="24">
        <v>20</v>
      </c>
      <c r="C3" s="25"/>
      <c r="D3" s="24">
        <v>300</v>
      </c>
      <c r="E3" s="25"/>
      <c r="F3" s="24">
        <v>500</v>
      </c>
      <c r="G3" s="25"/>
      <c r="H3" s="24">
        <v>600</v>
      </c>
      <c r="I3" s="25"/>
      <c r="J3" s="24">
        <v>700</v>
      </c>
      <c r="K3" s="25"/>
      <c r="L3" s="24">
        <v>800</v>
      </c>
      <c r="M3" s="25"/>
    </row>
    <row r="4" spans="1:13" ht="15" x14ac:dyDescent="0.2">
      <c r="A4" s="7" t="s">
        <v>22</v>
      </c>
      <c r="B4" s="24">
        <v>19000</v>
      </c>
      <c r="C4" s="25"/>
      <c r="D4" s="24" t="s">
        <v>29</v>
      </c>
      <c r="E4" s="25"/>
      <c r="F4" s="31" t="s">
        <v>30</v>
      </c>
      <c r="G4" s="32"/>
      <c r="H4" s="24" t="s">
        <v>31</v>
      </c>
      <c r="I4" s="25"/>
      <c r="J4" s="24" t="s">
        <v>32</v>
      </c>
      <c r="K4" s="25"/>
      <c r="L4" s="24" t="s">
        <v>33</v>
      </c>
      <c r="M4" s="25"/>
    </row>
    <row r="5" spans="1:13" ht="15" x14ac:dyDescent="0.2">
      <c r="A5" s="7" t="s">
        <v>23</v>
      </c>
      <c r="B5" s="26">
        <v>110</v>
      </c>
      <c r="C5" s="27"/>
      <c r="D5" s="26">
        <v>108</v>
      </c>
      <c r="E5" s="27"/>
      <c r="F5" s="31">
        <v>107</v>
      </c>
      <c r="G5" s="32"/>
      <c r="H5" s="26">
        <v>105.5</v>
      </c>
      <c r="I5" s="27"/>
      <c r="J5" s="26">
        <v>86</v>
      </c>
      <c r="K5" s="27"/>
      <c r="L5" s="26">
        <v>60</v>
      </c>
      <c r="M5" s="27"/>
    </row>
    <row r="6" spans="1:13" ht="15" x14ac:dyDescent="0.2">
      <c r="A6" s="7" t="s">
        <v>24</v>
      </c>
      <c r="B6" s="26">
        <v>14</v>
      </c>
      <c r="C6" s="27"/>
      <c r="D6" s="26">
        <v>14.6</v>
      </c>
      <c r="E6" s="27"/>
      <c r="F6" s="31">
        <v>14.8</v>
      </c>
      <c r="G6" s="32"/>
      <c r="H6" s="26">
        <v>15</v>
      </c>
      <c r="I6" s="27"/>
      <c r="J6" s="26">
        <v>15</v>
      </c>
      <c r="K6" s="27"/>
      <c r="L6" s="26">
        <v>14</v>
      </c>
      <c r="M6" s="27"/>
    </row>
    <row r="7" spans="1:13" ht="15" x14ac:dyDescent="0.2">
      <c r="A7" s="28"/>
      <c r="B7" s="8" t="s">
        <v>25</v>
      </c>
      <c r="C7" s="9" t="s">
        <v>26</v>
      </c>
      <c r="D7" s="8" t="s">
        <v>25</v>
      </c>
      <c r="E7" s="9" t="s">
        <v>26</v>
      </c>
      <c r="F7" s="8" t="s">
        <v>25</v>
      </c>
      <c r="G7" s="9" t="s">
        <v>26</v>
      </c>
      <c r="H7" s="8" t="s">
        <v>25</v>
      </c>
      <c r="I7" s="9" t="s">
        <v>26</v>
      </c>
      <c r="J7" s="8" t="s">
        <v>25</v>
      </c>
      <c r="K7" s="15" t="s">
        <v>26</v>
      </c>
      <c r="L7" s="8"/>
      <c r="M7" s="9"/>
    </row>
    <row r="8" spans="1:13" ht="15" x14ac:dyDescent="0.2">
      <c r="A8" s="29"/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</row>
    <row r="9" spans="1:13" ht="15" x14ac:dyDescent="0.2">
      <c r="A9" s="29"/>
      <c r="B9" s="10">
        <v>3.1580000000000002E-3</v>
      </c>
      <c r="C9" s="13">
        <v>60</v>
      </c>
      <c r="D9" s="10">
        <v>3.591E-3</v>
      </c>
      <c r="E9" s="13">
        <v>58</v>
      </c>
      <c r="F9" s="10">
        <v>3.9039999999999999E-3</v>
      </c>
      <c r="G9" s="13">
        <v>57</v>
      </c>
      <c r="H9" s="10">
        <v>4.0359999999999997E-3</v>
      </c>
      <c r="I9" s="13">
        <v>56.5</v>
      </c>
      <c r="J9" s="10">
        <v>3.9259999999999998E-3</v>
      </c>
      <c r="K9" s="13">
        <v>53</v>
      </c>
      <c r="L9" s="10">
        <v>2.9459999999999998E-3</v>
      </c>
      <c r="M9" s="13">
        <v>38.299999999999997</v>
      </c>
    </row>
    <row r="10" spans="1:13" ht="15" x14ac:dyDescent="0.2">
      <c r="A10" s="29"/>
      <c r="B10" s="10">
        <v>4.0000000000000001E-3</v>
      </c>
      <c r="C10" s="13">
        <v>66</v>
      </c>
      <c r="D10" s="10">
        <v>4.4999999999999997E-3</v>
      </c>
      <c r="E10" s="13">
        <v>64</v>
      </c>
      <c r="F10" s="10">
        <v>4.7499999999999999E-3</v>
      </c>
      <c r="G10" s="13">
        <v>63</v>
      </c>
      <c r="H10" s="10">
        <v>4.7499999999999999E-3</v>
      </c>
      <c r="I10" s="13">
        <v>61</v>
      </c>
      <c r="J10" s="10">
        <v>4.7499999999999999E-3</v>
      </c>
      <c r="K10" s="13">
        <v>59.5</v>
      </c>
      <c r="L10" s="10">
        <v>3.7000000000000002E-3</v>
      </c>
      <c r="M10" s="13">
        <v>42</v>
      </c>
    </row>
    <row r="11" spans="1:13" ht="15" x14ac:dyDescent="0.2">
      <c r="A11" s="29"/>
      <c r="B11" s="10">
        <v>5.0000000000000001E-3</v>
      </c>
      <c r="C11" s="13">
        <v>69</v>
      </c>
      <c r="D11" s="10">
        <v>5.4999999999999997E-3</v>
      </c>
      <c r="E11" s="13">
        <v>67</v>
      </c>
      <c r="F11" s="10">
        <v>5.4999999999999997E-3</v>
      </c>
      <c r="G11" s="13">
        <v>65</v>
      </c>
      <c r="H11" s="10">
        <v>5.4999999999999997E-3</v>
      </c>
      <c r="I11" s="13">
        <v>63.5</v>
      </c>
      <c r="J11" s="10">
        <v>5.4999999999999997E-3</v>
      </c>
      <c r="K11" s="13">
        <v>62.5</v>
      </c>
      <c r="L11" s="10">
        <v>4.4999999999999997E-3</v>
      </c>
      <c r="M11" s="13">
        <v>44</v>
      </c>
    </row>
    <row r="12" spans="1:13" ht="15" x14ac:dyDescent="0.2">
      <c r="A12" s="29"/>
      <c r="B12" s="10">
        <v>5.6839999999999998E-3</v>
      </c>
      <c r="C12" s="13">
        <v>70</v>
      </c>
      <c r="D12" s="10">
        <v>6.2230000000000002E-3</v>
      </c>
      <c r="E12" s="13">
        <v>68.2</v>
      </c>
      <c r="F12" s="10">
        <v>6.5929999999999999E-3</v>
      </c>
      <c r="G12" s="13">
        <v>67</v>
      </c>
      <c r="H12" s="10">
        <v>6.7499999999999999E-3</v>
      </c>
      <c r="I12" s="13">
        <v>66.5</v>
      </c>
      <c r="J12" s="10">
        <v>6.8149999999999999E-3</v>
      </c>
      <c r="K12" s="13">
        <v>65</v>
      </c>
      <c r="L12" s="10">
        <v>5.4609999999999997E-3</v>
      </c>
      <c r="M12" s="13">
        <v>45</v>
      </c>
    </row>
    <row r="13" spans="1:13" ht="15" x14ac:dyDescent="0.2">
      <c r="A13" s="30"/>
      <c r="B13" s="10">
        <v>0.126</v>
      </c>
      <c r="C13" s="13">
        <v>110</v>
      </c>
      <c r="D13" s="10">
        <v>0.127</v>
      </c>
      <c r="E13" s="13">
        <v>108</v>
      </c>
      <c r="F13" s="10">
        <v>0.127</v>
      </c>
      <c r="G13" s="13">
        <v>107</v>
      </c>
      <c r="H13" s="10">
        <v>0.108</v>
      </c>
      <c r="I13" s="13">
        <v>105.5</v>
      </c>
      <c r="J13" s="10">
        <v>0.106</v>
      </c>
      <c r="K13" s="13">
        <v>86</v>
      </c>
      <c r="L13" s="10">
        <v>0.105</v>
      </c>
      <c r="M13" s="13">
        <v>60</v>
      </c>
    </row>
    <row r="14" spans="1:13" ht="15" x14ac:dyDescent="0.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6" spans="1:13" ht="15.75" x14ac:dyDescent="0.25">
      <c r="B16" s="1" t="s">
        <v>3</v>
      </c>
      <c r="C16">
        <v>20</v>
      </c>
      <c r="D16">
        <v>300</v>
      </c>
      <c r="E16">
        <v>500</v>
      </c>
      <c r="F16">
        <v>600</v>
      </c>
      <c r="G16">
        <v>700</v>
      </c>
      <c r="H16">
        <v>800</v>
      </c>
    </row>
    <row r="17" spans="2:8" ht="15.75" x14ac:dyDescent="0.25">
      <c r="B17" s="1" t="s">
        <v>15</v>
      </c>
      <c r="C17" s="2">
        <v>1.2799999999999999E-5</v>
      </c>
      <c r="D17" s="2">
        <v>1.36E-5</v>
      </c>
      <c r="E17" s="2">
        <v>1.43E-5</v>
      </c>
      <c r="F17" s="2">
        <v>1.45E-5</v>
      </c>
      <c r="G17" s="2">
        <v>1.49E-5</v>
      </c>
      <c r="H17" s="2">
        <v>1.5699999999999999E-5</v>
      </c>
    </row>
    <row r="18" spans="2:8" ht="15.75" x14ac:dyDescent="0.25">
      <c r="B18" s="1" t="s">
        <v>10</v>
      </c>
      <c r="C18" s="2">
        <v>8.2900000000000003E-10</v>
      </c>
      <c r="D18" s="2">
        <v>8.2900000000000003E-10</v>
      </c>
      <c r="E18" s="2">
        <v>8.2900000000000003E-10</v>
      </c>
      <c r="F18" s="2">
        <v>8.2900000000000003E-10</v>
      </c>
      <c r="G18" s="2">
        <v>8.2900000000000003E-10</v>
      </c>
      <c r="H18" s="2">
        <v>8.2900000000000003E-10</v>
      </c>
    </row>
    <row r="20" spans="2:8" x14ac:dyDescent="0.2">
      <c r="B20" t="s">
        <v>45</v>
      </c>
      <c r="C20" t="s">
        <v>46</v>
      </c>
      <c r="D20" t="s">
        <v>47</v>
      </c>
    </row>
    <row r="21" spans="2:8" x14ac:dyDescent="0.2">
      <c r="B21" t="s">
        <v>38</v>
      </c>
      <c r="C21">
        <v>20</v>
      </c>
      <c r="D21">
        <v>300</v>
      </c>
      <c r="E21">
        <v>400</v>
      </c>
      <c r="F21">
        <v>500</v>
      </c>
      <c r="G21">
        <v>600</v>
      </c>
      <c r="H21">
        <v>700</v>
      </c>
    </row>
    <row r="22" spans="2:8" x14ac:dyDescent="0.2">
      <c r="B22" t="s">
        <v>39</v>
      </c>
      <c r="C22">
        <v>20000</v>
      </c>
      <c r="D22">
        <v>17400</v>
      </c>
      <c r="E22">
        <v>16800</v>
      </c>
      <c r="F22">
        <v>16100</v>
      </c>
      <c r="G22">
        <v>15800</v>
      </c>
      <c r="H22">
        <v>14900</v>
      </c>
    </row>
    <row r="23" spans="2:8" x14ac:dyDescent="0.2">
      <c r="B23" t="s">
        <v>40</v>
      </c>
      <c r="C23">
        <v>115</v>
      </c>
      <c r="D23">
        <v>112.5</v>
      </c>
      <c r="E23">
        <v>111.5</v>
      </c>
      <c r="F23">
        <v>110.5</v>
      </c>
      <c r="G23">
        <v>109</v>
      </c>
      <c r="H23">
        <v>90</v>
      </c>
    </row>
    <row r="24" spans="2:8" x14ac:dyDescent="0.2">
      <c r="B24" t="s">
        <v>41</v>
      </c>
      <c r="C24">
        <v>14</v>
      </c>
      <c r="D24">
        <v>14.6</v>
      </c>
      <c r="E24">
        <v>14.8</v>
      </c>
      <c r="F24">
        <v>15</v>
      </c>
      <c r="G24">
        <v>15</v>
      </c>
      <c r="H24">
        <v>15</v>
      </c>
    </row>
    <row r="25" spans="2:8" x14ac:dyDescent="0.2">
      <c r="B25" t="s">
        <v>42</v>
      </c>
      <c r="C25">
        <v>50</v>
      </c>
      <c r="D25">
        <v>50</v>
      </c>
      <c r="E25">
        <v>50</v>
      </c>
      <c r="F25">
        <v>49</v>
      </c>
      <c r="G25">
        <v>48.5</v>
      </c>
      <c r="H25">
        <v>45</v>
      </c>
    </row>
    <row r="26" spans="2:8" x14ac:dyDescent="0.2">
      <c r="B26" t="s">
        <v>43</v>
      </c>
      <c r="C26" t="s">
        <v>44</v>
      </c>
    </row>
    <row r="27" spans="2:8" x14ac:dyDescent="0.2">
      <c r="B27" t="s">
        <v>1</v>
      </c>
      <c r="C27" t="s">
        <v>2</v>
      </c>
    </row>
    <row r="28" spans="2:8" x14ac:dyDescent="0.2"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2:8" x14ac:dyDescent="0.2">
      <c r="B29">
        <v>0.2</v>
      </c>
      <c r="C29">
        <v>40</v>
      </c>
      <c r="D29">
        <v>34.799999999999997</v>
      </c>
      <c r="E29">
        <v>33.6</v>
      </c>
      <c r="F29">
        <v>32.200000000000003</v>
      </c>
      <c r="G29">
        <v>31.6</v>
      </c>
      <c r="H29">
        <v>29.8</v>
      </c>
    </row>
    <row r="30" spans="2:8" x14ac:dyDescent="0.2">
      <c r="B30">
        <v>0.25</v>
      </c>
      <c r="C30">
        <v>50</v>
      </c>
      <c r="D30">
        <v>43.5</v>
      </c>
      <c r="E30">
        <v>42</v>
      </c>
      <c r="F30">
        <v>40.25</v>
      </c>
      <c r="G30">
        <v>39.5</v>
      </c>
      <c r="H30">
        <v>37.25</v>
      </c>
    </row>
    <row r="31" spans="2:8" x14ac:dyDescent="0.2">
      <c r="B31">
        <v>0.3</v>
      </c>
      <c r="C31">
        <v>57</v>
      </c>
      <c r="D31">
        <v>53.2</v>
      </c>
      <c r="E31">
        <v>50</v>
      </c>
      <c r="F31">
        <v>48.3</v>
      </c>
      <c r="G31">
        <v>47.4</v>
      </c>
      <c r="H31">
        <v>44.7</v>
      </c>
    </row>
    <row r="32" spans="2:8" x14ac:dyDescent="0.2">
      <c r="B32">
        <v>0.4</v>
      </c>
      <c r="C32">
        <v>65</v>
      </c>
      <c r="D32">
        <v>63</v>
      </c>
      <c r="E32">
        <v>60.5</v>
      </c>
      <c r="F32">
        <v>60</v>
      </c>
      <c r="G32">
        <v>59.5</v>
      </c>
      <c r="H32">
        <v>55.5</v>
      </c>
    </row>
    <row r="33" spans="2:8" x14ac:dyDescent="0.2">
      <c r="B33">
        <v>0.5</v>
      </c>
      <c r="C33">
        <v>69</v>
      </c>
      <c r="D33">
        <v>68</v>
      </c>
      <c r="E33">
        <v>67.400000000000006</v>
      </c>
      <c r="F33">
        <v>66.8</v>
      </c>
      <c r="G33">
        <v>66.2</v>
      </c>
      <c r="H33">
        <v>61.5</v>
      </c>
    </row>
    <row r="34" spans="2:8" x14ac:dyDescent="0.2">
      <c r="B34">
        <v>0.6</v>
      </c>
      <c r="C34">
        <v>70.150000000000006</v>
      </c>
      <c r="D34">
        <v>70.069999999999993</v>
      </c>
      <c r="E34">
        <v>70</v>
      </c>
      <c r="F34">
        <v>69.900000000000006</v>
      </c>
      <c r="G34">
        <v>69.7</v>
      </c>
      <c r="H34">
        <v>64</v>
      </c>
    </row>
    <row r="35" spans="2:8" x14ac:dyDescent="0.2">
      <c r="B35">
        <v>0.7</v>
      </c>
      <c r="C35">
        <v>70.53</v>
      </c>
      <c r="D35">
        <v>70.42</v>
      </c>
      <c r="E35">
        <v>70.33</v>
      </c>
      <c r="F35">
        <v>70.19</v>
      </c>
      <c r="G35">
        <v>70.150000000000006</v>
      </c>
      <c r="H35">
        <v>64.209999999999994</v>
      </c>
    </row>
    <row r="36" spans="2:8" x14ac:dyDescent="0.2">
      <c r="B36">
        <v>0.8</v>
      </c>
      <c r="C36">
        <v>70.92</v>
      </c>
      <c r="D36">
        <v>70.77</v>
      </c>
      <c r="E36">
        <v>70.67</v>
      </c>
      <c r="F36">
        <v>70.510000000000005</v>
      </c>
      <c r="G36">
        <v>70.489999999999995</v>
      </c>
      <c r="H36">
        <v>64.48</v>
      </c>
    </row>
    <row r="37" spans="2:8" x14ac:dyDescent="0.2">
      <c r="B37">
        <v>0.9</v>
      </c>
      <c r="C37">
        <v>71.3</v>
      </c>
      <c r="D37">
        <v>71.11</v>
      </c>
      <c r="E37">
        <v>71</v>
      </c>
      <c r="F37">
        <v>70.84</v>
      </c>
      <c r="G37">
        <v>70.790000000000006</v>
      </c>
      <c r="H37">
        <v>64.739999999999995</v>
      </c>
    </row>
    <row r="38" spans="2:8" x14ac:dyDescent="0.2">
      <c r="B38">
        <v>1</v>
      </c>
      <c r="C38">
        <v>71.680000000000007</v>
      </c>
      <c r="D38">
        <v>71.459999999999994</v>
      </c>
      <c r="E38">
        <v>71.34</v>
      </c>
      <c r="F38">
        <v>71.16</v>
      </c>
      <c r="G38">
        <v>71.099999999999994</v>
      </c>
      <c r="H38">
        <v>65.010000000000005</v>
      </c>
    </row>
    <row r="39" spans="2:8" x14ac:dyDescent="0.2">
      <c r="B39">
        <v>1.1000000000000001</v>
      </c>
      <c r="C39">
        <v>72.06</v>
      </c>
      <c r="D39">
        <v>71.81</v>
      </c>
      <c r="E39">
        <v>71.67</v>
      </c>
      <c r="F39">
        <v>71.48</v>
      </c>
      <c r="G39">
        <v>71.400000000000006</v>
      </c>
      <c r="H39">
        <v>65.27</v>
      </c>
    </row>
    <row r="40" spans="2:8" x14ac:dyDescent="0.2">
      <c r="B40">
        <v>1.2</v>
      </c>
      <c r="C40">
        <v>72.44</v>
      </c>
      <c r="D40">
        <v>72.16</v>
      </c>
      <c r="E40">
        <v>72</v>
      </c>
      <c r="F40">
        <v>71.8</v>
      </c>
      <c r="G40">
        <v>71.709999999999994</v>
      </c>
      <c r="H40">
        <v>65.540000000000006</v>
      </c>
    </row>
    <row r="41" spans="2:8" x14ac:dyDescent="0.2">
      <c r="B41">
        <v>1.4</v>
      </c>
      <c r="C41">
        <v>73.2</v>
      </c>
      <c r="D41">
        <v>72.86</v>
      </c>
      <c r="E41">
        <v>72.680000000000007</v>
      </c>
      <c r="F41">
        <v>72.42</v>
      </c>
      <c r="G41">
        <v>72.319999999999993</v>
      </c>
      <c r="H41">
        <v>66.069999999999993</v>
      </c>
    </row>
    <row r="42" spans="2:8" x14ac:dyDescent="0.2">
      <c r="B42">
        <v>4</v>
      </c>
      <c r="C42">
        <v>83.12</v>
      </c>
      <c r="D42">
        <v>81.91</v>
      </c>
      <c r="E42">
        <v>81.38</v>
      </c>
      <c r="F42">
        <v>80.8</v>
      </c>
      <c r="G42">
        <v>80.239999999999995</v>
      </c>
      <c r="H42">
        <v>72.97</v>
      </c>
    </row>
  </sheetData>
  <mergeCells count="25">
    <mergeCell ref="L5:M5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3:K3"/>
    <mergeCell ref="H3:I3"/>
    <mergeCell ref="A7:A13"/>
    <mergeCell ref="J5:K5"/>
    <mergeCell ref="L3:M3"/>
    <mergeCell ref="B4:C4"/>
    <mergeCell ref="D4:E4"/>
    <mergeCell ref="F4:G4"/>
    <mergeCell ref="H4:I4"/>
    <mergeCell ref="J4:K4"/>
    <mergeCell ref="L4:M4"/>
    <mergeCell ref="B3:C3"/>
    <mergeCell ref="D3:E3"/>
    <mergeCell ref="F3:G3"/>
  </mergeCells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27"/>
  <sheetViews>
    <sheetView workbookViewId="0">
      <selection activeCell="C2" sqref="C2:C6"/>
    </sheetView>
  </sheetViews>
  <sheetFormatPr defaultRowHeight="12.75" x14ac:dyDescent="0.2"/>
  <sheetData>
    <row r="1" spans="1:19" ht="20.25" x14ac:dyDescent="0.3">
      <c r="A1" s="22" t="s">
        <v>35</v>
      </c>
      <c r="B1" s="22"/>
      <c r="C1" s="22"/>
      <c r="D1" s="22"/>
      <c r="E1" s="22"/>
      <c r="F1" s="22"/>
      <c r="G1" s="22"/>
      <c r="K1" s="23" t="s">
        <v>16</v>
      </c>
      <c r="L1" s="23"/>
      <c r="M1" s="23"/>
      <c r="N1" s="23"/>
      <c r="O1" s="23"/>
      <c r="P1" s="23"/>
      <c r="Q1" s="23"/>
    </row>
    <row r="2" spans="1:19" ht="15.75" x14ac:dyDescent="0.25">
      <c r="A2" s="1" t="s">
        <v>3</v>
      </c>
      <c r="B2">
        <v>20</v>
      </c>
      <c r="C2" s="55">
        <v>400</v>
      </c>
      <c r="D2">
        <v>500</v>
      </c>
      <c r="E2">
        <v>600</v>
      </c>
      <c r="F2">
        <v>650</v>
      </c>
      <c r="G2">
        <v>700</v>
      </c>
      <c r="H2">
        <v>750</v>
      </c>
      <c r="K2" s="1" t="s">
        <v>3</v>
      </c>
      <c r="L2">
        <v>20</v>
      </c>
      <c r="M2">
        <v>100</v>
      </c>
      <c r="N2">
        <v>200</v>
      </c>
      <c r="O2">
        <v>300</v>
      </c>
      <c r="P2">
        <v>400</v>
      </c>
      <c r="Q2">
        <v>500</v>
      </c>
      <c r="R2">
        <v>600</v>
      </c>
      <c r="S2">
        <v>650</v>
      </c>
    </row>
    <row r="3" spans="1:19" ht="15.75" x14ac:dyDescent="0.25">
      <c r="A3" s="1" t="s">
        <v>4</v>
      </c>
      <c r="B3">
        <v>20000</v>
      </c>
      <c r="C3" s="55">
        <v>18200</v>
      </c>
      <c r="D3">
        <v>17500</v>
      </c>
      <c r="E3">
        <v>16500</v>
      </c>
      <c r="F3">
        <v>16000</v>
      </c>
      <c r="G3">
        <v>15500</v>
      </c>
      <c r="H3">
        <v>15000</v>
      </c>
      <c r="K3" s="1" t="s">
        <v>11</v>
      </c>
      <c r="L3" s="2">
        <v>1.042E-2</v>
      </c>
      <c r="M3" s="2">
        <v>1.17E-2</v>
      </c>
      <c r="N3" s="2">
        <v>1.3299999999999999E-2</v>
      </c>
      <c r="O3" s="2">
        <v>1.49E-2</v>
      </c>
      <c r="P3" s="2">
        <v>1.6500000000000001E-2</v>
      </c>
      <c r="Q3" s="2">
        <v>1.8100000000000002E-2</v>
      </c>
      <c r="R3" s="2">
        <v>1.9699999999999999E-2</v>
      </c>
      <c r="S3" s="2">
        <v>2.0500000000000001E-2</v>
      </c>
    </row>
    <row r="4" spans="1:19" ht="15.75" x14ac:dyDescent="0.25">
      <c r="A4" s="1" t="s">
        <v>5</v>
      </c>
      <c r="B4">
        <v>108</v>
      </c>
      <c r="C4" s="55">
        <v>103.3</v>
      </c>
      <c r="D4">
        <v>98.8</v>
      </c>
      <c r="E4">
        <v>95.8</v>
      </c>
      <c r="F4">
        <v>93.9</v>
      </c>
      <c r="G4">
        <v>88.3</v>
      </c>
      <c r="H4">
        <v>78.900000000000006</v>
      </c>
      <c r="K4" s="1" t="s">
        <v>12</v>
      </c>
      <c r="L4">
        <v>392.12</v>
      </c>
      <c r="M4">
        <v>419</v>
      </c>
      <c r="N4">
        <v>452.6</v>
      </c>
      <c r="O4">
        <v>486.2</v>
      </c>
      <c r="P4">
        <v>519.79999999999995</v>
      </c>
      <c r="Q4">
        <v>553.4</v>
      </c>
      <c r="R4">
        <v>587</v>
      </c>
      <c r="S4">
        <v>603.79999999999995</v>
      </c>
    </row>
    <row r="5" spans="1:19" ht="15.75" x14ac:dyDescent="0.25">
      <c r="A5" s="1" t="s">
        <v>6</v>
      </c>
      <c r="B5">
        <v>14</v>
      </c>
      <c r="C5" s="55">
        <v>13</v>
      </c>
      <c r="D5">
        <v>12.8</v>
      </c>
      <c r="E5">
        <v>12.5</v>
      </c>
      <c r="F5">
        <v>12.3</v>
      </c>
      <c r="G5">
        <v>12</v>
      </c>
      <c r="H5">
        <v>11.5</v>
      </c>
    </row>
    <row r="6" spans="1:19" ht="18" x14ac:dyDescent="0.25">
      <c r="A6" s="1" t="s">
        <v>7</v>
      </c>
      <c r="B6">
        <v>55</v>
      </c>
      <c r="C6" s="55">
        <v>47</v>
      </c>
      <c r="D6">
        <v>45</v>
      </c>
      <c r="E6">
        <v>44</v>
      </c>
      <c r="F6">
        <v>43</v>
      </c>
      <c r="G6">
        <v>42</v>
      </c>
      <c r="H6">
        <v>41</v>
      </c>
      <c r="K6" s="23" t="s">
        <v>17</v>
      </c>
      <c r="L6" s="23"/>
      <c r="M6" s="23"/>
      <c r="N6" s="23"/>
      <c r="O6" s="23"/>
      <c r="P6" s="23"/>
      <c r="Q6" s="23"/>
    </row>
    <row r="7" spans="1:19" ht="18.75" thickBot="1" x14ac:dyDescent="0.3">
      <c r="A7" s="23" t="s">
        <v>8</v>
      </c>
      <c r="B7" s="23"/>
      <c r="C7" s="23"/>
      <c r="D7" s="23"/>
      <c r="E7" s="23"/>
      <c r="F7" s="23"/>
      <c r="G7" s="23"/>
      <c r="K7" s="1" t="s">
        <v>3</v>
      </c>
      <c r="L7">
        <v>20</v>
      </c>
      <c r="M7">
        <v>500</v>
      </c>
      <c r="N7">
        <v>600</v>
      </c>
      <c r="O7">
        <v>650</v>
      </c>
    </row>
    <row r="8" spans="1:19" ht="16.5" thickBot="1" x14ac:dyDescent="0.3">
      <c r="A8" s="40" t="s">
        <v>1</v>
      </c>
      <c r="B8" s="38" t="s">
        <v>2</v>
      </c>
      <c r="C8" s="38"/>
      <c r="D8" s="38"/>
      <c r="E8" s="38"/>
      <c r="F8" s="38"/>
      <c r="G8" s="38"/>
      <c r="H8" s="39"/>
      <c r="K8" s="1" t="s">
        <v>13</v>
      </c>
      <c r="L8">
        <v>20000</v>
      </c>
      <c r="M8">
        <v>17900</v>
      </c>
      <c r="N8">
        <v>17000</v>
      </c>
      <c r="O8">
        <v>16000</v>
      </c>
    </row>
    <row r="9" spans="1:19" ht="15.75" x14ac:dyDescent="0.25">
      <c r="A9" s="41">
        <v>0</v>
      </c>
      <c r="B9" s="44">
        <v>0</v>
      </c>
      <c r="C9" s="52">
        <v>0</v>
      </c>
      <c r="D9" s="45">
        <v>0</v>
      </c>
      <c r="E9" s="45">
        <v>0</v>
      </c>
      <c r="F9" s="45">
        <v>0</v>
      </c>
      <c r="G9" s="45">
        <v>0</v>
      </c>
      <c r="H9" s="46">
        <v>0</v>
      </c>
      <c r="K9" s="1"/>
    </row>
    <row r="10" spans="1:19" ht="15.75" x14ac:dyDescent="0.25">
      <c r="A10" s="42">
        <v>0.2</v>
      </c>
      <c r="B10" s="47">
        <v>40</v>
      </c>
      <c r="C10" s="53">
        <v>36.4</v>
      </c>
      <c r="D10" s="37">
        <v>35</v>
      </c>
      <c r="E10" s="37">
        <v>33</v>
      </c>
      <c r="F10" s="37">
        <v>32</v>
      </c>
      <c r="G10" s="37">
        <v>31</v>
      </c>
      <c r="H10" s="48">
        <v>30</v>
      </c>
      <c r="K10" s="1" t="s">
        <v>3</v>
      </c>
      <c r="L10">
        <v>20</v>
      </c>
      <c r="M10">
        <v>100</v>
      </c>
      <c r="N10">
        <v>200</v>
      </c>
      <c r="O10">
        <v>300</v>
      </c>
      <c r="P10">
        <v>400</v>
      </c>
      <c r="Q10">
        <v>500</v>
      </c>
      <c r="R10">
        <v>600</v>
      </c>
      <c r="S10">
        <v>650</v>
      </c>
    </row>
    <row r="11" spans="1:19" ht="15.75" x14ac:dyDescent="0.25">
      <c r="A11" s="42">
        <v>0.25</v>
      </c>
      <c r="B11" s="47">
        <v>50</v>
      </c>
      <c r="C11" s="53">
        <v>45.5</v>
      </c>
      <c r="D11" s="37">
        <v>43.75</v>
      </c>
      <c r="E11" s="37">
        <v>41.25</v>
      </c>
      <c r="F11" s="37">
        <v>40</v>
      </c>
      <c r="G11" s="37">
        <v>38.75</v>
      </c>
      <c r="H11" s="48">
        <v>37.5</v>
      </c>
      <c r="K11" s="1" t="s">
        <v>14</v>
      </c>
      <c r="L11">
        <v>0.3</v>
      </c>
      <c r="M11">
        <v>0.3</v>
      </c>
      <c r="N11">
        <v>0.3</v>
      </c>
      <c r="O11">
        <v>0.3</v>
      </c>
      <c r="P11">
        <v>0.3</v>
      </c>
      <c r="Q11">
        <v>0.3</v>
      </c>
      <c r="R11">
        <v>0.3</v>
      </c>
      <c r="S11">
        <v>0.3</v>
      </c>
    </row>
    <row r="12" spans="1:19" ht="15.75" x14ac:dyDescent="0.25">
      <c r="A12" s="42">
        <v>0.3</v>
      </c>
      <c r="B12" s="47">
        <v>58</v>
      </c>
      <c r="C12" s="53">
        <v>51</v>
      </c>
      <c r="D12" s="37">
        <v>50.5</v>
      </c>
      <c r="E12" s="37">
        <v>48.5</v>
      </c>
      <c r="F12" s="37">
        <v>47</v>
      </c>
      <c r="G12" s="37">
        <v>45</v>
      </c>
      <c r="H12" s="48">
        <v>44.2</v>
      </c>
      <c r="K12" s="1" t="s">
        <v>15</v>
      </c>
      <c r="L12" s="2">
        <v>1.1E-5</v>
      </c>
      <c r="M12" s="2">
        <v>1.1E-5</v>
      </c>
      <c r="N12" s="2">
        <v>1.1399999999999999E-5</v>
      </c>
      <c r="O12" s="2">
        <v>1.17E-5</v>
      </c>
      <c r="P12" s="2">
        <v>1.2099999999999999E-5</v>
      </c>
      <c r="Q12" s="2">
        <v>1.24E-5</v>
      </c>
      <c r="R12" s="2">
        <v>1.27E-5</v>
      </c>
      <c r="S12" s="2">
        <v>1.305E-5</v>
      </c>
    </row>
    <row r="13" spans="1:19" ht="15.75" x14ac:dyDescent="0.25">
      <c r="A13" s="42">
        <v>0.4</v>
      </c>
      <c r="B13" s="47">
        <v>66.5</v>
      </c>
      <c r="C13" s="53">
        <v>60</v>
      </c>
      <c r="D13" s="37">
        <v>59</v>
      </c>
      <c r="E13" s="37">
        <v>57</v>
      </c>
      <c r="F13" s="37">
        <v>55</v>
      </c>
      <c r="G13" s="37">
        <v>54</v>
      </c>
      <c r="H13" s="48">
        <v>53</v>
      </c>
      <c r="K13" s="1" t="s">
        <v>10</v>
      </c>
      <c r="L13" s="2">
        <v>8.481E-10</v>
      </c>
      <c r="M13" s="2">
        <v>8.481E-10</v>
      </c>
      <c r="N13" s="2">
        <v>8.481E-10</v>
      </c>
      <c r="O13" s="2">
        <v>8.481E-10</v>
      </c>
      <c r="P13" s="2">
        <v>8.481E-10</v>
      </c>
      <c r="Q13" s="2">
        <v>8.481E-10</v>
      </c>
      <c r="R13" s="2">
        <v>8.481E-10</v>
      </c>
      <c r="S13" s="2">
        <v>8.481E-10</v>
      </c>
    </row>
    <row r="14" spans="1:19" x14ac:dyDescent="0.2">
      <c r="A14" s="42">
        <v>0.5</v>
      </c>
      <c r="B14" s="47">
        <v>71</v>
      </c>
      <c r="C14" s="53">
        <v>64.5</v>
      </c>
      <c r="D14" s="37">
        <v>63.5</v>
      </c>
      <c r="E14" s="37">
        <v>61.3</v>
      </c>
      <c r="F14" s="37">
        <v>60</v>
      </c>
      <c r="G14" s="37">
        <v>59</v>
      </c>
      <c r="H14" s="48">
        <v>57.8</v>
      </c>
    </row>
    <row r="15" spans="1:19" ht="15.75" x14ac:dyDescent="0.25">
      <c r="A15" s="42">
        <v>0.6</v>
      </c>
      <c r="B15" s="47">
        <v>72.08</v>
      </c>
      <c r="C15" s="53">
        <v>66.14</v>
      </c>
      <c r="D15" s="37">
        <v>64.14</v>
      </c>
      <c r="E15" s="37">
        <v>62.64</v>
      </c>
      <c r="F15" s="37">
        <v>62</v>
      </c>
      <c r="G15" s="37">
        <v>61</v>
      </c>
      <c r="H15" s="48">
        <v>60</v>
      </c>
      <c r="K15" s="1" t="s">
        <v>48</v>
      </c>
      <c r="L15" s="2">
        <f>L3/L4/L13</f>
        <v>31332.977135719171</v>
      </c>
      <c r="M15" s="2">
        <f t="shared" ref="M15:S15" si="0">M3/M4/M13</f>
        <v>32924.923576187008</v>
      </c>
      <c r="N15" s="2">
        <f t="shared" si="0"/>
        <v>34648.945997299044</v>
      </c>
      <c r="O15" s="2">
        <f t="shared" si="0"/>
        <v>36134.683131083388</v>
      </c>
      <c r="P15" s="2">
        <f t="shared" si="0"/>
        <v>37428.343436490839</v>
      </c>
      <c r="Q15" s="2">
        <f t="shared" si="0"/>
        <v>38564.91307958644</v>
      </c>
      <c r="R15" s="2">
        <f t="shared" si="0"/>
        <v>39571.367765244162</v>
      </c>
      <c r="S15" s="2">
        <f t="shared" si="0"/>
        <v>40032.590043351978</v>
      </c>
    </row>
    <row r="16" spans="1:19" x14ac:dyDescent="0.2">
      <c r="A16" s="42">
        <v>0.7</v>
      </c>
      <c r="B16" s="47">
        <v>72.37</v>
      </c>
      <c r="C16" s="53">
        <v>66.5</v>
      </c>
      <c r="D16" s="37">
        <v>64.5</v>
      </c>
      <c r="E16" s="37">
        <v>63</v>
      </c>
      <c r="F16" s="37">
        <v>62.35</v>
      </c>
      <c r="G16" s="37">
        <v>61.32</v>
      </c>
      <c r="H16" s="48">
        <v>60.22</v>
      </c>
    </row>
    <row r="17" spans="1:8" x14ac:dyDescent="0.2">
      <c r="A17" s="42">
        <v>0.8</v>
      </c>
      <c r="B17" s="47">
        <v>72.650000000000006</v>
      </c>
      <c r="C17" s="53">
        <v>66.849999999999994</v>
      </c>
      <c r="D17" s="37">
        <v>64.849999999999994</v>
      </c>
      <c r="E17" s="37">
        <v>63.35</v>
      </c>
      <c r="F17" s="37">
        <v>62.71</v>
      </c>
      <c r="G17" s="37">
        <v>61.63</v>
      </c>
      <c r="H17" s="48">
        <v>60.44</v>
      </c>
    </row>
    <row r="18" spans="1:8" x14ac:dyDescent="0.2">
      <c r="A18" s="42">
        <v>0.9</v>
      </c>
      <c r="B18" s="47">
        <v>72.930000000000007</v>
      </c>
      <c r="C18" s="53">
        <v>67.209999999999994</v>
      </c>
      <c r="D18" s="37">
        <v>65.209999999999994</v>
      </c>
      <c r="E18" s="37">
        <v>63.7</v>
      </c>
      <c r="F18" s="37">
        <v>63.06</v>
      </c>
      <c r="G18" s="37">
        <v>61.95</v>
      </c>
      <c r="H18" s="48">
        <v>60.67</v>
      </c>
    </row>
    <row r="19" spans="1:8" x14ac:dyDescent="0.2">
      <c r="A19" s="42">
        <v>1</v>
      </c>
      <c r="B19" s="47">
        <v>73.209999999999994</v>
      </c>
      <c r="C19" s="53">
        <v>67.56</v>
      </c>
      <c r="D19" s="37">
        <v>65.56</v>
      </c>
      <c r="E19" s="37">
        <v>64.06</v>
      </c>
      <c r="F19" s="37">
        <v>63.42</v>
      </c>
      <c r="G19" s="37">
        <v>62.27</v>
      </c>
      <c r="H19" s="48">
        <v>60.89</v>
      </c>
    </row>
    <row r="20" spans="1:8" x14ac:dyDescent="0.2">
      <c r="A20" s="42">
        <v>1.1000000000000001</v>
      </c>
      <c r="B20" s="47">
        <v>73.489999999999995</v>
      </c>
      <c r="C20" s="53">
        <v>67.92</v>
      </c>
      <c r="D20" s="37">
        <v>65.92</v>
      </c>
      <c r="E20" s="37">
        <v>64.41</v>
      </c>
      <c r="F20" s="37">
        <v>63.77</v>
      </c>
      <c r="G20" s="37">
        <v>62.59</v>
      </c>
      <c r="H20" s="48">
        <v>61.11</v>
      </c>
    </row>
    <row r="21" spans="1:8" x14ac:dyDescent="0.2">
      <c r="A21" s="42">
        <v>1.2</v>
      </c>
      <c r="B21" s="47">
        <v>73.77</v>
      </c>
      <c r="C21" s="53">
        <v>68.27</v>
      </c>
      <c r="D21" s="37">
        <v>66.27</v>
      </c>
      <c r="E21" s="37">
        <v>64.77</v>
      </c>
      <c r="F21" s="37">
        <v>64.13</v>
      </c>
      <c r="G21" s="37">
        <v>62.9</v>
      </c>
      <c r="H21" s="48">
        <v>61.33</v>
      </c>
    </row>
    <row r="22" spans="1:8" x14ac:dyDescent="0.2">
      <c r="A22" s="42">
        <v>1.4</v>
      </c>
      <c r="B22" s="47">
        <v>74.33</v>
      </c>
      <c r="C22" s="53">
        <v>68.98</v>
      </c>
      <c r="D22" s="37">
        <v>66.98</v>
      </c>
      <c r="E22" s="37">
        <v>65.48</v>
      </c>
      <c r="F22" s="37">
        <v>64.83</v>
      </c>
      <c r="G22" s="37">
        <v>63.54</v>
      </c>
      <c r="H22" s="48">
        <v>61.78</v>
      </c>
    </row>
    <row r="23" spans="1:8" ht="13.5" thickBot="1" x14ac:dyDescent="0.25">
      <c r="A23" s="43">
        <v>4</v>
      </c>
      <c r="B23" s="49">
        <v>81.650000000000006</v>
      </c>
      <c r="C23" s="54">
        <v>78.22</v>
      </c>
      <c r="D23" s="50">
        <v>76.22</v>
      </c>
      <c r="E23" s="50">
        <v>74.69</v>
      </c>
      <c r="F23" s="50">
        <v>74.05</v>
      </c>
      <c r="G23" s="50">
        <v>71.790000000000006</v>
      </c>
      <c r="H23" s="51">
        <v>67.56</v>
      </c>
    </row>
    <row r="27" spans="1:8" x14ac:dyDescent="0.2">
      <c r="A27">
        <v>0.35</v>
      </c>
      <c r="B27">
        <v>62.5</v>
      </c>
      <c r="C27">
        <v>56.4</v>
      </c>
      <c r="D27">
        <v>55.5</v>
      </c>
      <c r="E27">
        <v>52.5</v>
      </c>
      <c r="F27">
        <v>51.8</v>
      </c>
      <c r="G27">
        <v>50</v>
      </c>
      <c r="H27">
        <v>49.3</v>
      </c>
    </row>
  </sheetData>
  <mergeCells count="5">
    <mergeCell ref="K1:Q1"/>
    <mergeCell ref="K6:Q6"/>
    <mergeCell ref="A1:G1"/>
    <mergeCell ref="A7:G7"/>
    <mergeCell ref="B8:H8"/>
  </mergeCells>
  <phoneticPr fontId="4" type="noConversion"/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B37" sqref="B37"/>
    </sheetView>
  </sheetViews>
  <sheetFormatPr defaultRowHeight="12.75" x14ac:dyDescent="0.2"/>
  <cols>
    <col min="2" max="2" width="10.85546875" bestFit="1" customWidth="1"/>
    <col min="3" max="3" width="9.5703125" bestFit="1" customWidth="1"/>
    <col min="4" max="4" width="10.85546875" bestFit="1" customWidth="1"/>
    <col min="5" max="5" width="9.5703125" bestFit="1" customWidth="1"/>
    <col min="6" max="6" width="10.85546875" bestFit="1" customWidth="1"/>
    <col min="7" max="7" width="9.5703125" bestFit="1" customWidth="1"/>
    <col min="8" max="8" width="10.85546875" bestFit="1" customWidth="1"/>
    <col min="9" max="9" width="9" bestFit="1" customWidth="1"/>
    <col min="10" max="10" width="10.85546875" bestFit="1" customWidth="1"/>
    <col min="11" max="11" width="8.28515625" bestFit="1" customWidth="1"/>
    <col min="12" max="12" width="10.85546875" bestFit="1" customWidth="1"/>
  </cols>
  <sheetData>
    <row r="1" spans="1:13" ht="20.25" x14ac:dyDescent="0.3">
      <c r="A1" s="34" t="s">
        <v>34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 ht="15.75" x14ac:dyDescent="0.25">
      <c r="A2" s="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" x14ac:dyDescent="0.2">
      <c r="A3" s="6" t="s">
        <v>21</v>
      </c>
      <c r="B3" s="36">
        <v>20</v>
      </c>
      <c r="C3" s="36"/>
      <c r="D3" s="36">
        <v>400</v>
      </c>
      <c r="E3" s="36"/>
      <c r="F3" s="36">
        <v>500</v>
      </c>
      <c r="G3" s="36"/>
      <c r="H3" s="36">
        <v>600</v>
      </c>
      <c r="I3" s="36"/>
      <c r="J3" s="36">
        <v>700</v>
      </c>
      <c r="K3" s="36"/>
      <c r="L3" s="36">
        <v>800</v>
      </c>
      <c r="M3" s="36"/>
    </row>
    <row r="4" spans="1:13" ht="15" x14ac:dyDescent="0.2">
      <c r="A4" s="7" t="s">
        <v>22</v>
      </c>
      <c r="B4" s="36">
        <v>20000</v>
      </c>
      <c r="C4" s="36"/>
      <c r="D4" s="36">
        <v>19000</v>
      </c>
      <c r="E4" s="36"/>
      <c r="F4" s="36">
        <v>18400</v>
      </c>
      <c r="G4" s="36"/>
      <c r="H4" s="36">
        <v>17300</v>
      </c>
      <c r="I4" s="36"/>
      <c r="J4" s="36">
        <v>15500</v>
      </c>
      <c r="K4" s="36"/>
      <c r="L4" s="36">
        <v>14600</v>
      </c>
      <c r="M4" s="36"/>
    </row>
    <row r="5" spans="1:13" ht="15" x14ac:dyDescent="0.2">
      <c r="A5" s="7" t="s">
        <v>23</v>
      </c>
      <c r="B5" s="35">
        <v>138</v>
      </c>
      <c r="C5" s="35"/>
      <c r="D5" s="35">
        <v>134</v>
      </c>
      <c r="E5" s="35"/>
      <c r="F5" s="35">
        <v>131.5</v>
      </c>
      <c r="G5" s="35"/>
      <c r="H5" s="35">
        <v>128.5</v>
      </c>
      <c r="I5" s="35"/>
      <c r="J5" s="35">
        <v>118</v>
      </c>
      <c r="K5" s="35"/>
      <c r="L5" s="35">
        <v>92</v>
      </c>
      <c r="M5" s="35"/>
    </row>
    <row r="6" spans="1:13" ht="15" x14ac:dyDescent="0.2">
      <c r="A6" s="7" t="s">
        <v>24</v>
      </c>
      <c r="B6" s="35">
        <v>19</v>
      </c>
      <c r="C6" s="35"/>
      <c r="D6" s="35">
        <v>16.5</v>
      </c>
      <c r="E6" s="35"/>
      <c r="F6" s="35">
        <v>16</v>
      </c>
      <c r="G6" s="35"/>
      <c r="H6" s="35">
        <v>15</v>
      </c>
      <c r="I6" s="35"/>
      <c r="J6" s="35">
        <v>17</v>
      </c>
      <c r="K6" s="35"/>
      <c r="L6" s="35">
        <v>19</v>
      </c>
      <c r="M6" s="35"/>
    </row>
    <row r="7" spans="1:13" ht="15" x14ac:dyDescent="0.2">
      <c r="A7" s="33"/>
      <c r="B7" s="8" t="s">
        <v>25</v>
      </c>
      <c r="C7" s="9" t="s">
        <v>26</v>
      </c>
      <c r="D7" s="8" t="s">
        <v>25</v>
      </c>
      <c r="E7" s="9" t="s">
        <v>26</v>
      </c>
      <c r="F7" s="8" t="s">
        <v>25</v>
      </c>
      <c r="G7" s="9" t="s">
        <v>26</v>
      </c>
      <c r="H7" s="8" t="s">
        <v>25</v>
      </c>
      <c r="I7" s="9" t="s">
        <v>26</v>
      </c>
      <c r="J7" s="8" t="s">
        <v>25</v>
      </c>
      <c r="K7" s="9" t="s">
        <v>26</v>
      </c>
      <c r="L7" s="8" t="s">
        <v>25</v>
      </c>
      <c r="M7" s="9" t="s">
        <v>26</v>
      </c>
    </row>
    <row r="8" spans="1:13" ht="15" x14ac:dyDescent="0.2">
      <c r="A8" s="33"/>
      <c r="B8" s="10">
        <v>0</v>
      </c>
      <c r="C8" s="16">
        <v>0</v>
      </c>
      <c r="D8" s="17">
        <v>0</v>
      </c>
      <c r="E8" s="16">
        <v>0</v>
      </c>
      <c r="F8" s="17">
        <v>0</v>
      </c>
      <c r="G8" s="16">
        <v>0</v>
      </c>
      <c r="H8" s="17">
        <v>0</v>
      </c>
      <c r="I8" s="16">
        <v>0</v>
      </c>
      <c r="J8" s="17">
        <v>0</v>
      </c>
      <c r="K8" s="16">
        <v>0</v>
      </c>
      <c r="L8" s="17">
        <v>0</v>
      </c>
      <c r="M8" s="16">
        <v>0</v>
      </c>
    </row>
    <row r="9" spans="1:13" ht="15" x14ac:dyDescent="0.2">
      <c r="A9" s="33"/>
      <c r="B9" s="10">
        <v>4.0999999999999995E-3</v>
      </c>
      <c r="C9" s="16">
        <v>82</v>
      </c>
      <c r="D9" s="17">
        <v>4.1700000000000001E-3</v>
      </c>
      <c r="E9" s="16">
        <v>79.23</v>
      </c>
      <c r="F9" s="17">
        <v>4.1999999999999997E-3</v>
      </c>
      <c r="G9" s="16">
        <v>77.28</v>
      </c>
      <c r="H9" s="17">
        <v>4.3299999999999996E-3</v>
      </c>
      <c r="I9" s="16">
        <v>74.91</v>
      </c>
      <c r="J9" s="17">
        <v>4.6999999999999993E-3</v>
      </c>
      <c r="K9" s="16">
        <v>72.849999999999994</v>
      </c>
      <c r="L9" s="17">
        <v>4.6500000000000005E-3</v>
      </c>
      <c r="M9" s="16">
        <v>67.89</v>
      </c>
    </row>
    <row r="10" spans="1:13" ht="15" x14ac:dyDescent="0.2">
      <c r="A10" s="33"/>
      <c r="B10" s="10">
        <v>4.5000000000000005E-3</v>
      </c>
      <c r="C10" s="16">
        <v>87</v>
      </c>
      <c r="D10" s="17">
        <v>4.5000000000000005E-3</v>
      </c>
      <c r="E10" s="16">
        <v>83</v>
      </c>
      <c r="F10" s="17">
        <v>4.5000000000000005E-3</v>
      </c>
      <c r="G10" s="16">
        <v>81.25</v>
      </c>
      <c r="H10" s="17">
        <v>4.6500000000000005E-3</v>
      </c>
      <c r="I10" s="16">
        <v>79.5</v>
      </c>
      <c r="J10" s="17">
        <v>5.1000000000000004E-3</v>
      </c>
      <c r="K10" s="16">
        <v>78</v>
      </c>
      <c r="L10" s="17">
        <v>5.1000000000000004E-3</v>
      </c>
      <c r="M10" s="16">
        <v>73.5</v>
      </c>
    </row>
    <row r="11" spans="1:13" ht="15" x14ac:dyDescent="0.2">
      <c r="A11" s="33"/>
      <c r="B11" s="10">
        <v>5.0000000000000001E-3</v>
      </c>
      <c r="C11" s="16">
        <v>91.25</v>
      </c>
      <c r="D11" s="17">
        <v>5.0000000000000001E-3</v>
      </c>
      <c r="E11" s="16">
        <v>86.5</v>
      </c>
      <c r="F11" s="17">
        <v>5.0000000000000001E-3</v>
      </c>
      <c r="G11" s="16">
        <v>85.5</v>
      </c>
      <c r="H11" s="17">
        <v>5.0000000000000001E-3</v>
      </c>
      <c r="I11" s="16">
        <v>82.75</v>
      </c>
      <c r="J11" s="17">
        <v>5.6999999999999993E-3</v>
      </c>
      <c r="K11" s="16">
        <v>83</v>
      </c>
      <c r="L11" s="17">
        <v>5.6999999999999993E-3</v>
      </c>
      <c r="M11" s="16">
        <v>79.5</v>
      </c>
    </row>
    <row r="12" spans="1:13" ht="15" x14ac:dyDescent="0.2">
      <c r="A12" s="33"/>
      <c r="B12" s="10">
        <v>5.5000000000000005E-3</v>
      </c>
      <c r="C12" s="16">
        <v>94</v>
      </c>
      <c r="D12" s="17">
        <v>5.5000000000000005E-3</v>
      </c>
      <c r="E12" s="16">
        <v>88.5</v>
      </c>
      <c r="F12" s="17">
        <v>5.5000000000000005E-3</v>
      </c>
      <c r="G12" s="16">
        <v>88</v>
      </c>
      <c r="H12" s="17">
        <v>5.5000000000000005E-3</v>
      </c>
      <c r="I12" s="16">
        <v>85.75</v>
      </c>
      <c r="J12" s="17">
        <v>6.3E-3</v>
      </c>
      <c r="K12" s="16">
        <v>86.5</v>
      </c>
      <c r="L12" s="17">
        <v>6.3E-3</v>
      </c>
      <c r="M12" s="16">
        <v>84</v>
      </c>
    </row>
    <row r="13" spans="1:13" ht="15" x14ac:dyDescent="0.2">
      <c r="A13" s="33"/>
      <c r="B13" s="10">
        <v>6.0999999999999995E-3</v>
      </c>
      <c r="C13" s="16">
        <v>96</v>
      </c>
      <c r="D13" s="17">
        <v>6.0000000000000001E-3</v>
      </c>
      <c r="E13" s="16">
        <v>90</v>
      </c>
      <c r="F13" s="17">
        <v>6.0000000000000001E-3</v>
      </c>
      <c r="G13" s="16">
        <v>89.5</v>
      </c>
      <c r="H13" s="17">
        <v>6.0000000000000001E-3</v>
      </c>
      <c r="I13" s="16">
        <v>88</v>
      </c>
      <c r="J13" s="17">
        <v>6.7000000000000002E-3</v>
      </c>
      <c r="K13" s="16">
        <v>88.2</v>
      </c>
      <c r="L13" s="17">
        <v>6.7000000000000002E-3</v>
      </c>
      <c r="M13" s="16">
        <v>86</v>
      </c>
    </row>
    <row r="14" spans="1:13" ht="15" x14ac:dyDescent="0.2">
      <c r="A14" s="33"/>
      <c r="B14" s="10">
        <v>6.8500000000000002E-3</v>
      </c>
      <c r="C14" s="16">
        <v>97</v>
      </c>
      <c r="D14" s="17">
        <v>6.8000000000000005E-3</v>
      </c>
      <c r="E14" s="16">
        <v>91</v>
      </c>
      <c r="F14" s="17">
        <v>6.5000000000000006E-3</v>
      </c>
      <c r="G14" s="16">
        <v>90.4</v>
      </c>
      <c r="H14" s="17">
        <v>6.5000000000000006E-3</v>
      </c>
      <c r="I14" s="16">
        <v>89.6</v>
      </c>
      <c r="J14" s="17">
        <v>7.1999999999999998E-3</v>
      </c>
      <c r="K14" s="16">
        <v>89.5</v>
      </c>
      <c r="L14" s="17">
        <v>7.0999999999999995E-3</v>
      </c>
      <c r="M14" s="16">
        <v>87.5</v>
      </c>
    </row>
    <row r="15" spans="1:13" ht="15" x14ac:dyDescent="0.2">
      <c r="A15" s="33"/>
      <c r="B15" s="10">
        <v>7.4999999999999997E-3</v>
      </c>
      <c r="C15" s="16">
        <v>97.5</v>
      </c>
      <c r="D15" s="17">
        <v>7.4999999999999997E-3</v>
      </c>
      <c r="E15" s="16">
        <v>91.6</v>
      </c>
      <c r="F15" s="17">
        <v>6.9999999999999993E-3</v>
      </c>
      <c r="G15" s="16">
        <v>91</v>
      </c>
      <c r="H15" s="17">
        <v>7.1999999999999998E-3</v>
      </c>
      <c r="I15" s="16">
        <v>90.5</v>
      </c>
      <c r="J15" s="17">
        <v>7.8000000000000005E-3</v>
      </c>
      <c r="K15" s="16">
        <v>90</v>
      </c>
      <c r="L15" s="17">
        <v>7.4999999999999997E-3</v>
      </c>
      <c r="M15" s="16">
        <v>88.5</v>
      </c>
    </row>
    <row r="16" spans="1:13" ht="15" x14ac:dyDescent="0.2">
      <c r="A16" s="33"/>
      <c r="B16" s="10">
        <v>8.199999999999999E-3</v>
      </c>
      <c r="C16" s="16">
        <v>97.9</v>
      </c>
      <c r="D16" s="17">
        <v>8.0000000000000002E-3</v>
      </c>
      <c r="E16" s="16">
        <v>91.9</v>
      </c>
      <c r="F16" s="17">
        <v>8.0000000000000002E-3</v>
      </c>
      <c r="G16" s="16">
        <v>91.5</v>
      </c>
      <c r="H16" s="17">
        <v>8.0000000000000002E-3</v>
      </c>
      <c r="I16" s="16">
        <v>91</v>
      </c>
      <c r="J16" s="17">
        <v>8.3000000000000001E-3</v>
      </c>
      <c r="K16" s="16">
        <v>90.2</v>
      </c>
      <c r="L16" s="17">
        <v>8.1000000000000013E-3</v>
      </c>
      <c r="M16" s="16">
        <v>89</v>
      </c>
    </row>
    <row r="17" spans="1:13" ht="15" x14ac:dyDescent="0.2">
      <c r="A17" s="33"/>
      <c r="B17" s="10">
        <v>9.0000000000000011E-3</v>
      </c>
      <c r="C17" s="16">
        <v>98.05</v>
      </c>
      <c r="D17" s="17">
        <v>9.0000000000000011E-3</v>
      </c>
      <c r="E17" s="16">
        <v>92.3</v>
      </c>
      <c r="F17" s="17">
        <v>9.0000000000000011E-3</v>
      </c>
      <c r="G17" s="16">
        <v>91.9</v>
      </c>
      <c r="H17" s="17">
        <v>9.0000000000000011E-3</v>
      </c>
      <c r="I17" s="16">
        <v>91.3</v>
      </c>
      <c r="J17" s="17">
        <v>9.0000000000000011E-3</v>
      </c>
      <c r="K17" s="16">
        <v>90.4</v>
      </c>
      <c r="L17" s="17">
        <v>9.0000000000000011E-3</v>
      </c>
      <c r="M17" s="16">
        <v>89.5</v>
      </c>
    </row>
    <row r="18" spans="1:13" ht="15" x14ac:dyDescent="0.2">
      <c r="A18" s="33"/>
      <c r="B18" s="10">
        <v>0.01</v>
      </c>
      <c r="C18" s="16">
        <v>98.2</v>
      </c>
      <c r="D18" s="17">
        <v>0.01</v>
      </c>
      <c r="E18" s="16">
        <v>92.7</v>
      </c>
      <c r="F18" s="17">
        <v>0.01</v>
      </c>
      <c r="G18" s="16">
        <v>92.3</v>
      </c>
      <c r="H18" s="17">
        <v>0.01</v>
      </c>
      <c r="I18" s="16">
        <v>91.6</v>
      </c>
      <c r="J18" s="17">
        <v>0.01</v>
      </c>
      <c r="K18" s="16">
        <v>90.6</v>
      </c>
      <c r="L18" s="17">
        <v>0.01</v>
      </c>
      <c r="M18" s="16">
        <v>89.6</v>
      </c>
    </row>
    <row r="19" spans="1:13" ht="15" x14ac:dyDescent="0.2">
      <c r="A19" s="7"/>
      <c r="B19" s="10">
        <v>1.1000000000000001E-2</v>
      </c>
      <c r="C19" s="16">
        <v>98.35</v>
      </c>
      <c r="D19" s="17">
        <v>1.1000000000000001E-2</v>
      </c>
      <c r="E19" s="16">
        <v>93.1</v>
      </c>
      <c r="F19" s="17">
        <v>1.1000000000000001E-2</v>
      </c>
      <c r="G19" s="16">
        <v>92.7</v>
      </c>
      <c r="H19" s="17">
        <v>1.1000000000000001E-2</v>
      </c>
      <c r="I19" s="16">
        <v>91.9</v>
      </c>
      <c r="J19" s="17">
        <v>1.1000000000000001E-2</v>
      </c>
      <c r="K19" s="16">
        <v>90.7</v>
      </c>
      <c r="L19" s="17">
        <v>1.1000000000000001E-2</v>
      </c>
      <c r="M19" s="16">
        <v>89.7</v>
      </c>
    </row>
    <row r="20" spans="1:13" ht="15" x14ac:dyDescent="0.2">
      <c r="A20" s="7"/>
      <c r="B20" s="10">
        <v>1.2E-2</v>
      </c>
      <c r="C20" s="16">
        <v>98.5</v>
      </c>
      <c r="D20" s="17">
        <v>1.2E-2</v>
      </c>
      <c r="E20" s="16">
        <v>93.4</v>
      </c>
      <c r="F20" s="17">
        <v>1.2E-2</v>
      </c>
      <c r="G20" s="16">
        <v>93.1</v>
      </c>
      <c r="H20" s="17">
        <v>1.2E-2</v>
      </c>
      <c r="I20" s="16">
        <v>92.1</v>
      </c>
      <c r="J20" s="17">
        <v>1.2E-2</v>
      </c>
      <c r="K20" s="16">
        <v>90.9</v>
      </c>
      <c r="L20" s="17">
        <v>1.2E-2</v>
      </c>
      <c r="M20" s="16">
        <v>89.8</v>
      </c>
    </row>
    <row r="21" spans="1:13" ht="15" x14ac:dyDescent="0.2">
      <c r="A21" s="7"/>
      <c r="B21" s="10">
        <v>1.3000000000000001E-2</v>
      </c>
      <c r="C21" s="16">
        <v>98.65</v>
      </c>
      <c r="D21" s="17">
        <v>1.3000000000000001E-2</v>
      </c>
      <c r="E21" s="16">
        <v>93.8</v>
      </c>
      <c r="F21" s="17">
        <v>1.3000000000000001E-2</v>
      </c>
      <c r="G21" s="16">
        <v>93.5</v>
      </c>
      <c r="H21" s="17">
        <v>1.3000000000000001E-2</v>
      </c>
      <c r="I21" s="16">
        <v>92.3</v>
      </c>
      <c r="J21" s="17">
        <v>1.3000000000000001E-2</v>
      </c>
      <c r="K21" s="16">
        <v>91</v>
      </c>
      <c r="L21" s="17">
        <v>1.3000000000000001E-2</v>
      </c>
      <c r="M21" s="16">
        <v>89.9</v>
      </c>
    </row>
    <row r="22" spans="1:13" ht="15" x14ac:dyDescent="0.2">
      <c r="A22" s="7"/>
      <c r="B22" s="10">
        <v>0.04</v>
      </c>
      <c r="C22" s="16">
        <v>104.65</v>
      </c>
      <c r="D22" s="17">
        <v>0.04</v>
      </c>
      <c r="E22" s="16">
        <v>100.94</v>
      </c>
      <c r="F22" s="17">
        <v>0.04</v>
      </c>
      <c r="G22" s="16">
        <v>100.48</v>
      </c>
      <c r="H22" s="17">
        <v>0.04</v>
      </c>
      <c r="I22" s="16">
        <v>99.43</v>
      </c>
      <c r="J22" s="17">
        <v>0.04</v>
      </c>
      <c r="K22" s="16">
        <v>95.64</v>
      </c>
      <c r="L22" s="17">
        <v>0.04</v>
      </c>
      <c r="M22" s="16">
        <v>90.22</v>
      </c>
    </row>
    <row r="24" spans="1:13" ht="18" x14ac:dyDescent="0.25">
      <c r="B24" s="23" t="s">
        <v>16</v>
      </c>
      <c r="C24" s="23"/>
      <c r="D24" s="23"/>
      <c r="E24" s="23"/>
      <c r="F24" s="23"/>
      <c r="G24" s="23"/>
      <c r="H24" s="23"/>
    </row>
    <row r="25" spans="1:13" ht="15.75" x14ac:dyDescent="0.25">
      <c r="B25" s="1" t="s">
        <v>3</v>
      </c>
      <c r="C25">
        <v>20</v>
      </c>
      <c r="D25">
        <v>100</v>
      </c>
      <c r="E25">
        <v>200</v>
      </c>
      <c r="F25">
        <v>300</v>
      </c>
      <c r="G25">
        <v>400</v>
      </c>
      <c r="H25">
        <v>500</v>
      </c>
      <c r="I25">
        <v>600</v>
      </c>
      <c r="J25">
        <v>650</v>
      </c>
    </row>
    <row r="26" spans="1:13" ht="15.75" x14ac:dyDescent="0.25">
      <c r="B26" s="1" t="s">
        <v>11</v>
      </c>
      <c r="C26" s="2">
        <v>1.0227999999999999E-2</v>
      </c>
      <c r="D26" s="2">
        <v>1.1299999999999999E-2</v>
      </c>
      <c r="E26" s="2">
        <v>1.264E-2</v>
      </c>
      <c r="F26" s="2">
        <v>1.3979999999999999E-2</v>
      </c>
      <c r="G26" s="2">
        <v>1.532E-2</v>
      </c>
      <c r="H26" s="2">
        <v>1.6660000000000001E-2</v>
      </c>
      <c r="I26" s="2">
        <v>1.7999999999999999E-2</v>
      </c>
      <c r="J26" s="2">
        <v>1.8669999999999999E-2</v>
      </c>
    </row>
    <row r="27" spans="1:13" ht="15.75" x14ac:dyDescent="0.25">
      <c r="B27" s="1" t="s">
        <v>12</v>
      </c>
      <c r="C27">
        <v>430</v>
      </c>
      <c r="D27">
        <v>450</v>
      </c>
      <c r="E27">
        <v>475</v>
      </c>
      <c r="F27">
        <v>500</v>
      </c>
      <c r="G27">
        <v>525</v>
      </c>
      <c r="H27">
        <v>550</v>
      </c>
      <c r="I27">
        <v>575</v>
      </c>
      <c r="J27">
        <v>587.5</v>
      </c>
    </row>
    <row r="30" spans="1:13" ht="18" x14ac:dyDescent="0.25">
      <c r="B30" s="23" t="s">
        <v>17</v>
      </c>
      <c r="C30" s="23"/>
      <c r="D30" s="23"/>
      <c r="E30" s="23"/>
      <c r="F30" s="23"/>
      <c r="G30" s="23"/>
      <c r="H30" s="23"/>
    </row>
    <row r="31" spans="1:13" ht="15.75" x14ac:dyDescent="0.25">
      <c r="B31" s="1" t="s">
        <v>3</v>
      </c>
      <c r="C31">
        <v>20</v>
      </c>
      <c r="D31">
        <v>400</v>
      </c>
      <c r="E31">
        <v>500</v>
      </c>
      <c r="F31">
        <v>600</v>
      </c>
      <c r="G31">
        <v>700</v>
      </c>
      <c r="H31">
        <v>800</v>
      </c>
      <c r="I31">
        <v>100</v>
      </c>
      <c r="J31">
        <v>297</v>
      </c>
    </row>
    <row r="32" spans="1:13" ht="15.75" x14ac:dyDescent="0.25">
      <c r="B32" s="1" t="s">
        <v>13</v>
      </c>
      <c r="C32">
        <v>20000</v>
      </c>
      <c r="D32">
        <v>19000</v>
      </c>
      <c r="E32">
        <v>18400</v>
      </c>
      <c r="F32">
        <v>17300</v>
      </c>
      <c r="G32">
        <v>15500</v>
      </c>
      <c r="H32">
        <v>14600</v>
      </c>
      <c r="I32">
        <v>20000</v>
      </c>
      <c r="J32">
        <v>19520</v>
      </c>
    </row>
    <row r="33" spans="2:10" ht="15.75" x14ac:dyDescent="0.25">
      <c r="B33" s="1" t="s">
        <v>14</v>
      </c>
      <c r="C33">
        <v>0.3</v>
      </c>
      <c r="D33">
        <v>0.3</v>
      </c>
      <c r="E33">
        <v>0.3</v>
      </c>
      <c r="F33">
        <v>0.3</v>
      </c>
      <c r="G33">
        <v>0.3</v>
      </c>
      <c r="H33">
        <v>0.3</v>
      </c>
    </row>
    <row r="34" spans="2:10" ht="15.75" x14ac:dyDescent="0.25">
      <c r="B34" s="1" t="s">
        <v>15</v>
      </c>
      <c r="C34" s="2">
        <v>1.2500000000000001E-5</v>
      </c>
      <c r="D34" s="2">
        <v>1.3699999999999999E-5</v>
      </c>
      <c r="E34" s="2">
        <v>1.4E-5</v>
      </c>
      <c r="F34" s="2">
        <v>1.4399999999999999E-5</v>
      </c>
      <c r="G34" s="2">
        <v>1.4800000000000001E-5</v>
      </c>
      <c r="H34" s="2">
        <v>1.5400000000000002E-5</v>
      </c>
    </row>
    <row r="35" spans="2:10" ht="15.75" x14ac:dyDescent="0.25">
      <c r="B35" s="1" t="s">
        <v>10</v>
      </c>
      <c r="C35" s="2">
        <v>8.481E-10</v>
      </c>
      <c r="D35" s="2">
        <v>8.481E-10</v>
      </c>
      <c r="E35" s="2">
        <v>8.481E-10</v>
      </c>
      <c r="F35" s="2">
        <v>8.481E-10</v>
      </c>
      <c r="G35" s="2">
        <v>8.481E-10</v>
      </c>
      <c r="H35" s="2">
        <v>8.481E-10</v>
      </c>
      <c r="I35" s="2">
        <v>8.481E-10</v>
      </c>
      <c r="J35" s="2">
        <v>8.481E-10</v>
      </c>
    </row>
    <row r="37" spans="2:10" ht="15.75" x14ac:dyDescent="0.25">
      <c r="B37" s="1" t="s">
        <v>48</v>
      </c>
      <c r="C37" s="2">
        <f>C26/C27/C35</f>
        <v>28046.27580665948</v>
      </c>
      <c r="D37" s="2">
        <f t="shared" ref="D37:J37" si="0">D26/D27/D35</f>
        <v>29608.667740963458</v>
      </c>
      <c r="E37" s="2">
        <f t="shared" si="0"/>
        <v>31376.637561360069</v>
      </c>
      <c r="F37" s="2">
        <f t="shared" si="0"/>
        <v>32967.810399717011</v>
      </c>
      <c r="G37" s="2">
        <f t="shared" si="0"/>
        <v>34407.442967754258</v>
      </c>
      <c r="H37" s="2">
        <f t="shared" si="0"/>
        <v>35716.199847788106</v>
      </c>
      <c r="I37" s="2">
        <f t="shared" si="0"/>
        <v>36911.151781732049</v>
      </c>
      <c r="J37" s="2">
        <f t="shared" si="0"/>
        <v>37470.490984854754</v>
      </c>
    </row>
  </sheetData>
  <mergeCells count="28">
    <mergeCell ref="J3:K3"/>
    <mergeCell ref="L3:M3"/>
    <mergeCell ref="J4:K4"/>
    <mergeCell ref="L4:M4"/>
    <mergeCell ref="F4:G4"/>
    <mergeCell ref="H4:I4"/>
    <mergeCell ref="F3:G3"/>
    <mergeCell ref="H3:I3"/>
    <mergeCell ref="B3:C3"/>
    <mergeCell ref="D3:E3"/>
    <mergeCell ref="B4:C4"/>
    <mergeCell ref="D4:E4"/>
    <mergeCell ref="J6:K6"/>
    <mergeCell ref="L6:M6"/>
    <mergeCell ref="B5:C5"/>
    <mergeCell ref="D5:E5"/>
    <mergeCell ref="F5:G5"/>
    <mergeCell ref="H5:I5"/>
    <mergeCell ref="A7:A18"/>
    <mergeCell ref="A1:M1"/>
    <mergeCell ref="B24:H24"/>
    <mergeCell ref="B30:H30"/>
    <mergeCell ref="J5:K5"/>
    <mergeCell ref="L5:M5"/>
    <mergeCell ref="B6:C6"/>
    <mergeCell ref="D6:E6"/>
    <mergeCell ref="F6:G6"/>
    <mergeCell ref="H6:I6"/>
  </mergeCells>
  <phoneticPr fontId="4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6"/>
  <sheetViews>
    <sheetView workbookViewId="0">
      <selection activeCell="B10" sqref="B10"/>
    </sheetView>
  </sheetViews>
  <sheetFormatPr defaultRowHeight="12.75" x14ac:dyDescent="0.2"/>
  <cols>
    <col min="2" max="2" width="10.85546875" bestFit="1" customWidth="1"/>
    <col min="3" max="3" width="9.5703125" bestFit="1" customWidth="1"/>
    <col min="4" max="4" width="10.85546875" bestFit="1" customWidth="1"/>
    <col min="5" max="5" width="9.5703125" bestFit="1" customWidth="1"/>
    <col min="6" max="6" width="10.85546875" bestFit="1" customWidth="1"/>
    <col min="7" max="7" width="9.5703125" bestFit="1" customWidth="1"/>
    <col min="8" max="8" width="10.85546875" bestFit="1" customWidth="1"/>
    <col min="9" max="9" width="9.5703125" bestFit="1" customWidth="1"/>
    <col min="10" max="10" width="10.85546875" bestFit="1" customWidth="1"/>
    <col min="11" max="11" width="9.5703125" bestFit="1" customWidth="1"/>
    <col min="12" max="12" width="10.85546875" bestFit="1" customWidth="1"/>
    <col min="13" max="13" width="9.5703125" bestFit="1" customWidth="1"/>
  </cols>
  <sheetData>
    <row r="1" spans="1:13" ht="15.75" x14ac:dyDescent="0.25">
      <c r="A1" s="14" t="s">
        <v>36</v>
      </c>
      <c r="B1" s="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5.75" x14ac:dyDescent="0.25">
      <c r="A2" s="3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" x14ac:dyDescent="0.2">
      <c r="A3" s="6" t="s">
        <v>21</v>
      </c>
      <c r="B3" s="36">
        <v>20</v>
      </c>
      <c r="C3" s="36"/>
      <c r="D3" s="36">
        <v>400</v>
      </c>
      <c r="E3" s="36"/>
      <c r="F3" s="36">
        <v>500</v>
      </c>
      <c r="G3" s="36"/>
      <c r="H3" s="36">
        <v>600</v>
      </c>
      <c r="I3" s="36"/>
      <c r="J3" s="36">
        <v>700</v>
      </c>
      <c r="K3" s="36"/>
      <c r="L3" s="36">
        <v>800</v>
      </c>
      <c r="M3" s="36"/>
    </row>
    <row r="4" spans="1:13" ht="15" x14ac:dyDescent="0.2">
      <c r="A4" s="7" t="s">
        <v>22</v>
      </c>
      <c r="B4" s="36">
        <v>20000</v>
      </c>
      <c r="C4" s="36"/>
      <c r="D4" s="36">
        <v>19000</v>
      </c>
      <c r="E4" s="36"/>
      <c r="F4" s="36">
        <v>18400</v>
      </c>
      <c r="G4" s="36"/>
      <c r="H4" s="36">
        <v>17300</v>
      </c>
      <c r="I4" s="36"/>
      <c r="J4" s="36">
        <v>15500</v>
      </c>
      <c r="K4" s="36"/>
      <c r="L4" s="36">
        <v>14600</v>
      </c>
      <c r="M4" s="36"/>
    </row>
    <row r="5" spans="1:13" ht="15" x14ac:dyDescent="0.2">
      <c r="A5" s="7" t="s">
        <v>23</v>
      </c>
      <c r="B5" s="35">
        <v>132</v>
      </c>
      <c r="C5" s="35"/>
      <c r="D5" s="35">
        <v>128</v>
      </c>
      <c r="E5" s="35"/>
      <c r="F5" s="35">
        <v>125.5</v>
      </c>
      <c r="G5" s="35"/>
      <c r="H5" s="35">
        <v>122.5</v>
      </c>
      <c r="I5" s="35"/>
      <c r="J5" s="35">
        <v>112</v>
      </c>
      <c r="K5" s="35"/>
      <c r="L5" s="35">
        <v>86</v>
      </c>
      <c r="M5" s="35"/>
    </row>
    <row r="6" spans="1:13" ht="15" x14ac:dyDescent="0.2">
      <c r="A6" s="7" t="s">
        <v>24</v>
      </c>
      <c r="B6" s="35">
        <v>19</v>
      </c>
      <c r="C6" s="35"/>
      <c r="D6" s="35">
        <v>16.5</v>
      </c>
      <c r="E6" s="35"/>
      <c r="F6" s="35">
        <v>16</v>
      </c>
      <c r="G6" s="35"/>
      <c r="H6" s="35">
        <v>15</v>
      </c>
      <c r="I6" s="35"/>
      <c r="J6" s="35">
        <v>17</v>
      </c>
      <c r="K6" s="35"/>
      <c r="L6" s="35">
        <v>19</v>
      </c>
      <c r="M6" s="35"/>
    </row>
    <row r="7" spans="1:13" ht="15" x14ac:dyDescent="0.2">
      <c r="A7" s="33"/>
      <c r="B7" s="8" t="s">
        <v>25</v>
      </c>
      <c r="C7" s="9" t="s">
        <v>26</v>
      </c>
      <c r="D7" s="8" t="s">
        <v>25</v>
      </c>
      <c r="E7" s="9" t="s">
        <v>26</v>
      </c>
      <c r="F7" s="8" t="s">
        <v>25</v>
      </c>
      <c r="G7" s="9" t="s">
        <v>26</v>
      </c>
      <c r="H7" s="8" t="s">
        <v>25</v>
      </c>
      <c r="I7" s="9" t="s">
        <v>26</v>
      </c>
      <c r="J7" s="8" t="s">
        <v>25</v>
      </c>
      <c r="K7" s="9" t="s">
        <v>26</v>
      </c>
      <c r="L7" s="8" t="s">
        <v>25</v>
      </c>
      <c r="M7" s="9" t="s">
        <v>26</v>
      </c>
    </row>
    <row r="8" spans="1:13" ht="15" x14ac:dyDescent="0.2">
      <c r="A8" s="33"/>
      <c r="B8" s="10">
        <v>0</v>
      </c>
      <c r="C8" s="9">
        <v>0</v>
      </c>
      <c r="D8" s="10">
        <v>0</v>
      </c>
      <c r="E8" s="9">
        <v>0</v>
      </c>
      <c r="F8" s="10">
        <v>0</v>
      </c>
      <c r="G8" s="9">
        <v>0</v>
      </c>
      <c r="H8" s="10">
        <v>0</v>
      </c>
      <c r="I8" s="9">
        <v>0</v>
      </c>
      <c r="J8" s="10">
        <v>0</v>
      </c>
      <c r="K8" s="9">
        <v>0</v>
      </c>
      <c r="L8" s="10">
        <v>0</v>
      </c>
      <c r="M8" s="9">
        <v>0</v>
      </c>
    </row>
    <row r="9" spans="1:13" ht="15" x14ac:dyDescent="0.2">
      <c r="A9" s="33"/>
      <c r="B9" s="10">
        <v>3.5062499999999998E-3</v>
      </c>
      <c r="C9" s="9">
        <v>70.125</v>
      </c>
      <c r="D9" s="10">
        <v>3.3999999999999998E-3</v>
      </c>
      <c r="E9" s="9">
        <v>64.599999999999994</v>
      </c>
      <c r="F9" s="10">
        <v>3.47E-3</v>
      </c>
      <c r="G9" s="9">
        <v>63.847999999999999</v>
      </c>
      <c r="H9" s="10">
        <v>3.64E-3</v>
      </c>
      <c r="I9" s="9">
        <v>62.972000000000001</v>
      </c>
      <c r="J9" s="10">
        <v>4.0600000000000002E-3</v>
      </c>
      <c r="K9" s="9">
        <v>62.93</v>
      </c>
      <c r="L9" s="10">
        <v>4.28E-3</v>
      </c>
      <c r="M9" s="9">
        <v>62.488</v>
      </c>
    </row>
    <row r="10" spans="1:13" ht="15" x14ac:dyDescent="0.2">
      <c r="A10" s="33"/>
      <c r="B10" s="10">
        <v>4.0000000000000001E-3</v>
      </c>
      <c r="C10" s="9">
        <v>74.5</v>
      </c>
      <c r="D10" s="10">
        <v>4.0000000000000001E-3</v>
      </c>
      <c r="E10" s="9">
        <v>68.5</v>
      </c>
      <c r="F10" s="10">
        <v>4.0000000000000001E-3</v>
      </c>
      <c r="G10" s="9">
        <v>67</v>
      </c>
      <c r="H10" s="10">
        <v>4.0000000000000001E-3</v>
      </c>
      <c r="I10" s="9">
        <v>65.8</v>
      </c>
      <c r="J10" s="10">
        <v>5.0000000000000001E-3</v>
      </c>
      <c r="K10" s="9">
        <v>70.5</v>
      </c>
      <c r="L10" s="10">
        <v>5.0000000000000001E-3</v>
      </c>
      <c r="M10" s="9">
        <v>69.5</v>
      </c>
    </row>
    <row r="11" spans="1:13" ht="15" x14ac:dyDescent="0.2">
      <c r="A11" s="33"/>
      <c r="B11" s="10">
        <v>5.0000000000000001E-3</v>
      </c>
      <c r="C11" s="9">
        <v>79.75</v>
      </c>
      <c r="D11" s="10">
        <v>5.0000000000000001E-3</v>
      </c>
      <c r="E11" s="9">
        <v>73.2</v>
      </c>
      <c r="F11" s="10">
        <v>5.0000000000000001E-3</v>
      </c>
      <c r="G11" s="9">
        <v>72.400000000000006</v>
      </c>
      <c r="H11" s="10">
        <v>5.0000000000000001E-3</v>
      </c>
      <c r="I11" s="9">
        <v>71.25</v>
      </c>
      <c r="J11" s="10">
        <v>6.0000000000000001E-3</v>
      </c>
      <c r="K11" s="9">
        <v>74.5</v>
      </c>
      <c r="L11" s="10">
        <v>6.0000000000000001E-3</v>
      </c>
      <c r="M11" s="9">
        <v>73.5</v>
      </c>
    </row>
    <row r="12" spans="1:13" ht="15" x14ac:dyDescent="0.2">
      <c r="A12" s="33"/>
      <c r="B12" s="10">
        <v>6.0000000000000001E-3</v>
      </c>
      <c r="C12" s="9">
        <v>83</v>
      </c>
      <c r="D12" s="10">
        <v>6.0000000000000001E-3</v>
      </c>
      <c r="E12" s="9">
        <v>77</v>
      </c>
      <c r="F12" s="10">
        <v>6.0000000000000001E-3</v>
      </c>
      <c r="G12" s="9">
        <v>76</v>
      </c>
      <c r="H12" s="10">
        <v>6.0000000000000001E-3</v>
      </c>
      <c r="I12" s="9">
        <v>75</v>
      </c>
      <c r="J12" s="10">
        <v>7.0000000000000001E-3</v>
      </c>
      <c r="K12" s="9">
        <v>77.5</v>
      </c>
      <c r="L12" s="10">
        <v>7.0000000000000001E-3</v>
      </c>
      <c r="M12" s="9">
        <v>76.5</v>
      </c>
    </row>
    <row r="13" spans="1:13" ht="15" x14ac:dyDescent="0.2">
      <c r="A13" s="33"/>
      <c r="B13" s="10">
        <v>7.0000000000000001E-3</v>
      </c>
      <c r="C13" s="9">
        <v>85.6</v>
      </c>
      <c r="D13" s="10">
        <v>7.0000000000000001E-3</v>
      </c>
      <c r="E13" s="9">
        <v>79.5</v>
      </c>
      <c r="F13" s="10">
        <v>7.0000000000000001E-3</v>
      </c>
      <c r="G13" s="9">
        <v>78.8</v>
      </c>
      <c r="H13" s="10">
        <v>7.0000000000000001E-3</v>
      </c>
      <c r="I13" s="9">
        <v>78</v>
      </c>
      <c r="J13" s="10">
        <v>8.0000000000000002E-3</v>
      </c>
      <c r="K13" s="9">
        <v>79.5</v>
      </c>
      <c r="L13" s="10">
        <v>8.0000000000000002E-3</v>
      </c>
      <c r="M13" s="9">
        <v>78.7</v>
      </c>
    </row>
    <row r="14" spans="1:13" ht="15" x14ac:dyDescent="0.2">
      <c r="A14" s="33"/>
      <c r="B14" s="10">
        <v>8.0000000000000002E-3</v>
      </c>
      <c r="C14" s="9">
        <v>87.3</v>
      </c>
      <c r="D14" s="10">
        <v>8.0000000000000002E-3</v>
      </c>
      <c r="E14" s="9">
        <v>81.5</v>
      </c>
      <c r="F14" s="10">
        <v>8.0000000000000002E-3</v>
      </c>
      <c r="G14" s="9">
        <v>80.8</v>
      </c>
      <c r="H14" s="10">
        <v>8.0000000000000002E-3</v>
      </c>
      <c r="I14" s="9">
        <v>80</v>
      </c>
      <c r="J14" s="10">
        <v>8.9999999999999993E-3</v>
      </c>
      <c r="K14" s="9">
        <v>81</v>
      </c>
      <c r="L14" s="10">
        <v>8.9999999999999993E-3</v>
      </c>
      <c r="M14" s="9">
        <v>80.2</v>
      </c>
    </row>
    <row r="15" spans="1:13" ht="15" x14ac:dyDescent="0.2">
      <c r="A15" s="33"/>
      <c r="B15" s="10">
        <v>8.9999999999999993E-3</v>
      </c>
      <c r="C15" s="9">
        <v>88.25</v>
      </c>
      <c r="D15" s="10">
        <v>8.9999999999999993E-3</v>
      </c>
      <c r="E15" s="9">
        <v>83</v>
      </c>
      <c r="F15" s="10">
        <v>8.9999999999999993E-3</v>
      </c>
      <c r="G15" s="9">
        <v>82</v>
      </c>
      <c r="H15" s="10">
        <v>8.9999999999999993E-3</v>
      </c>
      <c r="I15" s="9">
        <v>81.5</v>
      </c>
      <c r="J15" s="10">
        <v>0.01</v>
      </c>
      <c r="K15" s="9">
        <v>81.75</v>
      </c>
      <c r="L15" s="10">
        <v>0.01</v>
      </c>
      <c r="M15" s="9">
        <v>80.75</v>
      </c>
    </row>
    <row r="16" spans="1:13" ht="15" x14ac:dyDescent="0.2">
      <c r="A16" s="33"/>
      <c r="B16" s="10">
        <v>0.01</v>
      </c>
      <c r="C16" s="9">
        <v>88.6</v>
      </c>
      <c r="D16" s="10">
        <v>0.01</v>
      </c>
      <c r="E16" s="9">
        <v>83.5</v>
      </c>
      <c r="F16" s="10">
        <v>0.01</v>
      </c>
      <c r="G16" s="9">
        <v>82.8</v>
      </c>
      <c r="H16" s="10">
        <v>0.01</v>
      </c>
      <c r="I16" s="9">
        <v>82</v>
      </c>
      <c r="J16" s="10">
        <v>1.0999999999999999E-2</v>
      </c>
      <c r="K16" s="9">
        <v>82</v>
      </c>
      <c r="L16" s="10">
        <v>1.0999999999999999E-2</v>
      </c>
      <c r="M16" s="9">
        <v>81</v>
      </c>
    </row>
    <row r="17" spans="1:13" ht="15" x14ac:dyDescent="0.2">
      <c r="A17" s="33"/>
      <c r="B17" s="10">
        <v>1.0999999999999999E-2</v>
      </c>
      <c r="C17" s="9">
        <v>89</v>
      </c>
      <c r="D17" s="10">
        <v>1.0999999999999999E-2</v>
      </c>
      <c r="E17" s="9">
        <v>84</v>
      </c>
      <c r="F17" s="10">
        <v>1.0999999999999999E-2</v>
      </c>
      <c r="G17" s="9">
        <v>83.2</v>
      </c>
      <c r="H17" s="10">
        <v>1.0999999999999999E-2</v>
      </c>
      <c r="I17" s="9">
        <v>82.5</v>
      </c>
      <c r="J17" s="10">
        <v>1.2999999999999999E-2</v>
      </c>
      <c r="K17" s="9">
        <v>82.6</v>
      </c>
      <c r="L17" s="10">
        <v>1.2E-2</v>
      </c>
      <c r="M17" s="9">
        <v>81.25</v>
      </c>
    </row>
    <row r="18" spans="1:13" ht="15" x14ac:dyDescent="0.2">
      <c r="A18" s="33"/>
      <c r="B18" s="10">
        <v>0.04</v>
      </c>
      <c r="C18" s="9">
        <v>99.5</v>
      </c>
      <c r="D18" s="10">
        <v>0.04</v>
      </c>
      <c r="E18" s="9">
        <v>95.5</v>
      </c>
      <c r="F18" s="10">
        <v>0.04</v>
      </c>
      <c r="G18" s="9">
        <v>95</v>
      </c>
      <c r="H18" s="10">
        <v>0.04</v>
      </c>
      <c r="I18" s="9">
        <v>94.25</v>
      </c>
      <c r="J18" s="10">
        <v>0.04</v>
      </c>
      <c r="K18" s="9">
        <v>90</v>
      </c>
      <c r="L18" s="10">
        <v>0.04</v>
      </c>
      <c r="M18" s="9">
        <v>86</v>
      </c>
    </row>
    <row r="24" spans="1:13" ht="18" x14ac:dyDescent="0.25">
      <c r="A24" s="23" t="s">
        <v>16</v>
      </c>
      <c r="B24" s="23"/>
      <c r="C24" s="23"/>
      <c r="D24" s="23"/>
      <c r="E24" s="23"/>
      <c r="F24" s="23"/>
      <c r="G24" s="23"/>
    </row>
    <row r="25" spans="1:13" ht="15.75" x14ac:dyDescent="0.25">
      <c r="A25" s="1" t="s">
        <v>3</v>
      </c>
      <c r="B25">
        <v>20</v>
      </c>
      <c r="C25">
        <v>100</v>
      </c>
      <c r="D25">
        <v>200</v>
      </c>
      <c r="E25">
        <v>300</v>
      </c>
      <c r="F25">
        <v>400</v>
      </c>
      <c r="G25">
        <v>500</v>
      </c>
      <c r="H25">
        <v>600</v>
      </c>
      <c r="I25">
        <v>700</v>
      </c>
    </row>
    <row r="26" spans="1:13" ht="15.75" x14ac:dyDescent="0.25">
      <c r="A26" s="1" t="s">
        <v>11</v>
      </c>
      <c r="B26" s="2">
        <v>1.0500000000000001E-2</v>
      </c>
      <c r="C26" s="2">
        <v>1.1299999999999999E-2</v>
      </c>
      <c r="D26" s="2">
        <v>1.26E-2</v>
      </c>
      <c r="E26" s="2">
        <v>1.38E-2</v>
      </c>
      <c r="F26" s="2">
        <v>1.5100000000000001E-2</v>
      </c>
      <c r="G26" s="2">
        <v>1.67E-2</v>
      </c>
      <c r="H26" s="2">
        <v>1.7999999999999999E-2</v>
      </c>
      <c r="I26" s="2">
        <v>1.9300000000000001E-2</v>
      </c>
    </row>
    <row r="27" spans="1:13" ht="15.75" x14ac:dyDescent="0.25">
      <c r="A27" s="1" t="s">
        <v>12</v>
      </c>
      <c r="B27">
        <v>425</v>
      </c>
      <c r="C27">
        <v>450</v>
      </c>
      <c r="D27">
        <v>475</v>
      </c>
      <c r="E27">
        <v>500</v>
      </c>
      <c r="F27">
        <v>525</v>
      </c>
      <c r="G27">
        <v>550</v>
      </c>
      <c r="H27">
        <v>575</v>
      </c>
      <c r="I27">
        <v>590</v>
      </c>
    </row>
    <row r="29" spans="1:13" ht="18" x14ac:dyDescent="0.25">
      <c r="A29" s="23" t="s">
        <v>17</v>
      </c>
      <c r="B29" s="23"/>
      <c r="C29" s="23"/>
      <c r="D29" s="23"/>
      <c r="E29" s="23"/>
      <c r="F29" s="23"/>
      <c r="G29" s="23"/>
    </row>
    <row r="30" spans="1:13" ht="15.75" x14ac:dyDescent="0.25">
      <c r="A30" s="1" t="s">
        <v>3</v>
      </c>
      <c r="B30">
        <v>20</v>
      </c>
      <c r="C30">
        <v>400</v>
      </c>
      <c r="D30">
        <v>500</v>
      </c>
      <c r="E30">
        <v>600</v>
      </c>
      <c r="F30">
        <v>700</v>
      </c>
      <c r="G30">
        <v>800</v>
      </c>
    </row>
    <row r="31" spans="1:13" ht="15.75" x14ac:dyDescent="0.25">
      <c r="A31" s="1" t="s">
        <v>13</v>
      </c>
      <c r="B31">
        <v>20000</v>
      </c>
      <c r="C31">
        <v>19000</v>
      </c>
      <c r="D31">
        <v>18400</v>
      </c>
      <c r="E31">
        <v>17300</v>
      </c>
      <c r="F31">
        <v>15500</v>
      </c>
      <c r="G31">
        <v>14600</v>
      </c>
    </row>
    <row r="32" spans="1:13" ht="15.75" x14ac:dyDescent="0.25">
      <c r="A32" s="1" t="s">
        <v>14</v>
      </c>
      <c r="B32">
        <v>0.3</v>
      </c>
      <c r="C32">
        <v>0.3</v>
      </c>
      <c r="D32">
        <v>0.3</v>
      </c>
      <c r="E32">
        <v>0.3</v>
      </c>
      <c r="F32">
        <v>0.3</v>
      </c>
      <c r="G32">
        <v>0.3</v>
      </c>
    </row>
    <row r="33" spans="1:9" ht="15.75" x14ac:dyDescent="0.25">
      <c r="A33" s="1" t="s">
        <v>15</v>
      </c>
      <c r="B33" s="2">
        <v>1.2500000000000001E-5</v>
      </c>
      <c r="C33" s="2">
        <v>1.3699999999999999E-5</v>
      </c>
      <c r="D33" s="2">
        <v>1.4E-5</v>
      </c>
      <c r="E33" s="2">
        <v>1.4399999999999999E-5</v>
      </c>
      <c r="F33" s="2">
        <v>1.4800000000000001E-5</v>
      </c>
      <c r="G33" s="2">
        <v>1.5400000000000002E-5</v>
      </c>
    </row>
    <row r="34" spans="1:9" ht="15.75" x14ac:dyDescent="0.25">
      <c r="A34" s="1" t="s">
        <v>10</v>
      </c>
      <c r="B34" s="2">
        <v>8.481E-10</v>
      </c>
      <c r="C34" s="2">
        <v>8.481E-10</v>
      </c>
      <c r="D34" s="2">
        <v>8.481E-10</v>
      </c>
      <c r="E34" s="2">
        <v>8.481E-10</v>
      </c>
      <c r="F34" s="2">
        <v>8.481E-10</v>
      </c>
      <c r="G34" s="2">
        <v>8.481E-10</v>
      </c>
      <c r="H34" s="2">
        <v>8.481E-10</v>
      </c>
      <c r="I34" s="2">
        <v>8.481E-10</v>
      </c>
    </row>
    <row r="36" spans="1:9" ht="15.75" x14ac:dyDescent="0.25">
      <c r="A36" s="1" t="s">
        <v>48</v>
      </c>
      <c r="B36" s="2">
        <f>B26/B27/B34</f>
        <v>29130.859984602263</v>
      </c>
      <c r="C36" s="2">
        <f t="shared" ref="C36:I36" si="0">C26/C27/C34</f>
        <v>29608.667740963458</v>
      </c>
      <c r="D36" s="2">
        <f t="shared" si="0"/>
        <v>31277.344404520321</v>
      </c>
      <c r="E36" s="2">
        <f t="shared" si="0"/>
        <v>32543.332154227097</v>
      </c>
      <c r="F36" s="2">
        <f t="shared" si="0"/>
        <v>33913.341306337417</v>
      </c>
      <c r="G36" s="2">
        <f t="shared" si="0"/>
        <v>35801.953028695156</v>
      </c>
      <c r="H36" s="2">
        <f t="shared" si="0"/>
        <v>36911.151781732049</v>
      </c>
      <c r="I36" s="2">
        <f t="shared" si="0"/>
        <v>38570.763361372083</v>
      </c>
    </row>
  </sheetData>
  <mergeCells count="27">
    <mergeCell ref="J3:K3"/>
    <mergeCell ref="L3:M3"/>
    <mergeCell ref="J4:K4"/>
    <mergeCell ref="L4:M4"/>
    <mergeCell ref="F3:G3"/>
    <mergeCell ref="H3:I3"/>
    <mergeCell ref="B3:C3"/>
    <mergeCell ref="D3:E3"/>
    <mergeCell ref="B4:C4"/>
    <mergeCell ref="D4:E4"/>
    <mergeCell ref="J6:K6"/>
    <mergeCell ref="L6:M6"/>
    <mergeCell ref="B5:C5"/>
    <mergeCell ref="D5:E5"/>
    <mergeCell ref="F5:G5"/>
    <mergeCell ref="F4:G4"/>
    <mergeCell ref="H4:I4"/>
    <mergeCell ref="A7:A18"/>
    <mergeCell ref="A24:G24"/>
    <mergeCell ref="A29:G29"/>
    <mergeCell ref="J5:K5"/>
    <mergeCell ref="H5:I5"/>
    <mergeCell ref="L5:M5"/>
    <mergeCell ref="B6:C6"/>
    <mergeCell ref="D6:E6"/>
    <mergeCell ref="F6:G6"/>
    <mergeCell ref="H6:I6"/>
  </mergeCells>
  <phoneticPr fontId="4" type="noConversion"/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I38"/>
  <sheetViews>
    <sheetView workbookViewId="0">
      <selection activeCell="G31" sqref="G31"/>
    </sheetView>
  </sheetViews>
  <sheetFormatPr defaultRowHeight="12.75" x14ac:dyDescent="0.2"/>
  <cols>
    <col min="2" max="2" width="10.85546875" bestFit="1" customWidth="1"/>
    <col min="3" max="3" width="9" bestFit="1" customWidth="1"/>
    <col min="4" max="4" width="10.85546875" bestFit="1" customWidth="1"/>
    <col min="6" max="6" width="10.85546875" bestFit="1" customWidth="1"/>
    <col min="8" max="8" width="10.85546875" bestFit="1" customWidth="1"/>
  </cols>
  <sheetData>
    <row r="2" spans="1:9" ht="15.75" x14ac:dyDescent="0.25">
      <c r="A2" s="14" t="s">
        <v>37</v>
      </c>
      <c r="B2" s="4"/>
      <c r="C2" s="4"/>
      <c r="D2" s="4"/>
      <c r="E2" s="4"/>
      <c r="F2" s="4"/>
      <c r="G2" s="4"/>
      <c r="H2" s="4"/>
      <c r="I2" s="4"/>
    </row>
    <row r="3" spans="1:9" ht="15" x14ac:dyDescent="0.2">
      <c r="A3" s="5"/>
      <c r="B3" s="4"/>
      <c r="C3" s="4"/>
      <c r="D3" s="4"/>
      <c r="E3" s="4"/>
      <c r="F3" s="4"/>
      <c r="G3" s="4"/>
      <c r="H3" s="4"/>
      <c r="I3" s="4"/>
    </row>
    <row r="4" spans="1:9" ht="15" x14ac:dyDescent="0.2">
      <c r="A4" s="6" t="s">
        <v>21</v>
      </c>
      <c r="B4" s="36">
        <v>20</v>
      </c>
      <c r="C4" s="36"/>
      <c r="D4" s="36">
        <v>500</v>
      </c>
      <c r="E4" s="36"/>
      <c r="F4" s="36">
        <v>600</v>
      </c>
      <c r="G4" s="36"/>
      <c r="H4" s="36">
        <v>650</v>
      </c>
      <c r="I4" s="36"/>
    </row>
    <row r="5" spans="1:9" ht="15" x14ac:dyDescent="0.2">
      <c r="A5" s="7" t="s">
        <v>22</v>
      </c>
      <c r="B5" s="36">
        <v>20000</v>
      </c>
      <c r="C5" s="36"/>
      <c r="D5" s="36">
        <v>17900</v>
      </c>
      <c r="E5" s="36"/>
      <c r="F5" s="36">
        <v>17000</v>
      </c>
      <c r="G5" s="36"/>
      <c r="H5" s="36">
        <v>16000</v>
      </c>
      <c r="I5" s="36"/>
    </row>
    <row r="6" spans="1:9" ht="15" x14ac:dyDescent="0.2">
      <c r="A6" s="7" t="s">
        <v>23</v>
      </c>
      <c r="B6" s="35">
        <v>122</v>
      </c>
      <c r="C6" s="35"/>
      <c r="D6" s="35">
        <v>116</v>
      </c>
      <c r="E6" s="35"/>
      <c r="F6" s="35">
        <v>112</v>
      </c>
      <c r="G6" s="35"/>
      <c r="H6" s="35">
        <v>108</v>
      </c>
      <c r="I6" s="35"/>
    </row>
    <row r="7" spans="1:9" ht="15" x14ac:dyDescent="0.2">
      <c r="A7" s="7" t="s">
        <v>24</v>
      </c>
      <c r="B7" s="35">
        <v>28</v>
      </c>
      <c r="C7" s="35"/>
      <c r="D7" s="35">
        <v>25.5</v>
      </c>
      <c r="E7" s="35"/>
      <c r="F7" s="35">
        <v>25</v>
      </c>
      <c r="G7" s="35"/>
      <c r="H7" s="35">
        <v>24.5</v>
      </c>
      <c r="I7" s="35"/>
    </row>
    <row r="8" spans="1:9" ht="15" x14ac:dyDescent="0.2">
      <c r="A8" s="33"/>
      <c r="B8" s="8" t="s">
        <v>25</v>
      </c>
      <c r="C8" s="9" t="s">
        <v>26</v>
      </c>
      <c r="D8" s="8" t="s">
        <v>25</v>
      </c>
      <c r="E8" s="9" t="s">
        <v>26</v>
      </c>
      <c r="F8" s="8" t="s">
        <v>25</v>
      </c>
      <c r="G8" s="9" t="s">
        <v>26</v>
      </c>
      <c r="H8" s="8" t="s">
        <v>25</v>
      </c>
      <c r="I8" s="9" t="s">
        <v>26</v>
      </c>
    </row>
    <row r="9" spans="1:9" ht="15" x14ac:dyDescent="0.2">
      <c r="A9" s="33"/>
      <c r="B9" s="10">
        <v>0</v>
      </c>
      <c r="C9" s="18">
        <v>0</v>
      </c>
      <c r="D9" s="10">
        <v>0</v>
      </c>
      <c r="E9" s="18">
        <v>0</v>
      </c>
      <c r="F9" s="10">
        <v>0</v>
      </c>
      <c r="G9" s="18">
        <v>0</v>
      </c>
      <c r="H9" s="10">
        <v>0</v>
      </c>
      <c r="I9" s="18">
        <v>0</v>
      </c>
    </row>
    <row r="10" spans="1:9" ht="15" x14ac:dyDescent="0.2">
      <c r="A10" s="33"/>
      <c r="B10" s="10">
        <v>3.0000000000000001E-3</v>
      </c>
      <c r="C10" s="18">
        <v>60</v>
      </c>
      <c r="D10" s="10">
        <v>3.0000000000000001E-3</v>
      </c>
      <c r="E10" s="18">
        <v>53.7</v>
      </c>
      <c r="F10" s="10">
        <v>3.0000000000000001E-3</v>
      </c>
      <c r="G10" s="18">
        <v>51</v>
      </c>
      <c r="H10" s="10">
        <v>3.0000000000000001E-3</v>
      </c>
      <c r="I10" s="18">
        <v>48</v>
      </c>
    </row>
    <row r="11" spans="1:9" ht="15" x14ac:dyDescent="0.2">
      <c r="A11" s="33"/>
      <c r="B11" s="10">
        <v>4.0000000000000001E-3</v>
      </c>
      <c r="C11" s="18">
        <v>68</v>
      </c>
      <c r="D11" s="10">
        <v>4.0000000000000001E-3</v>
      </c>
      <c r="E11" s="18">
        <v>61.6</v>
      </c>
      <c r="F11" s="10">
        <v>4.0000000000000001E-3</v>
      </c>
      <c r="G11" s="18">
        <v>59.6</v>
      </c>
      <c r="H11" s="10">
        <v>4.0000000000000001E-3</v>
      </c>
      <c r="I11" s="18">
        <v>58.5</v>
      </c>
    </row>
    <row r="12" spans="1:9" ht="15" x14ac:dyDescent="0.2">
      <c r="A12" s="33"/>
      <c r="B12" s="10">
        <v>5.0000000000000001E-3</v>
      </c>
      <c r="C12" s="18">
        <v>73</v>
      </c>
      <c r="D12" s="10">
        <v>5.0000000000000001E-3</v>
      </c>
      <c r="E12" s="18">
        <v>67</v>
      </c>
      <c r="F12" s="10">
        <v>5.0000000000000001E-3</v>
      </c>
      <c r="G12" s="18">
        <v>65.25</v>
      </c>
      <c r="H12" s="10">
        <v>5.0000000000000001E-3</v>
      </c>
      <c r="I12" s="18">
        <v>64.2</v>
      </c>
    </row>
    <row r="13" spans="1:9" ht="15" x14ac:dyDescent="0.2">
      <c r="A13" s="33"/>
      <c r="B13" s="10">
        <v>6.0000000000000001E-3</v>
      </c>
      <c r="C13" s="18">
        <v>76.7</v>
      </c>
      <c r="D13" s="10">
        <v>6.0000000000000001E-3</v>
      </c>
      <c r="E13" s="18">
        <v>70.8</v>
      </c>
      <c r="F13" s="10">
        <v>6.0000000000000001E-3</v>
      </c>
      <c r="G13" s="18">
        <v>69.3</v>
      </c>
      <c r="H13" s="10">
        <v>6.0000000000000001E-3</v>
      </c>
      <c r="I13" s="18">
        <v>68</v>
      </c>
    </row>
    <row r="14" spans="1:9" ht="15" x14ac:dyDescent="0.2">
      <c r="A14" s="33"/>
      <c r="B14" s="10">
        <v>7.0000000000000001E-3</v>
      </c>
      <c r="C14" s="18">
        <v>79.5</v>
      </c>
      <c r="D14" s="10">
        <v>7.0000000000000001E-3</v>
      </c>
      <c r="E14" s="18">
        <v>73.8</v>
      </c>
      <c r="F14" s="10">
        <v>7.0000000000000001E-3</v>
      </c>
      <c r="G14" s="18">
        <v>72.5</v>
      </c>
      <c r="H14" s="10">
        <v>7.0000000000000001E-3</v>
      </c>
      <c r="I14" s="18">
        <v>71</v>
      </c>
    </row>
    <row r="15" spans="1:9" ht="15" x14ac:dyDescent="0.2">
      <c r="A15" s="33"/>
      <c r="B15" s="10">
        <v>8.0000000000000002E-3</v>
      </c>
      <c r="C15" s="18">
        <v>81.8</v>
      </c>
      <c r="D15" s="10">
        <v>8.0000000000000002E-3</v>
      </c>
      <c r="E15" s="18">
        <v>76</v>
      </c>
      <c r="F15" s="10">
        <v>8.0000000000000002E-3</v>
      </c>
      <c r="G15" s="18">
        <v>74.75</v>
      </c>
      <c r="H15" s="10">
        <v>8.0000000000000002E-3</v>
      </c>
      <c r="I15" s="18">
        <v>73</v>
      </c>
    </row>
    <row r="16" spans="1:9" ht="15" x14ac:dyDescent="0.2">
      <c r="A16" s="33"/>
      <c r="B16" s="10">
        <v>0.01</v>
      </c>
      <c r="C16" s="18">
        <v>84.5</v>
      </c>
      <c r="D16" s="10">
        <v>0.01</v>
      </c>
      <c r="E16" s="18">
        <v>79.2</v>
      </c>
      <c r="F16" s="10">
        <v>0.01</v>
      </c>
      <c r="G16" s="18">
        <v>77.8</v>
      </c>
      <c r="H16" s="10">
        <v>0.01</v>
      </c>
      <c r="I16" s="18">
        <v>76</v>
      </c>
    </row>
    <row r="17" spans="1:9" ht="15" x14ac:dyDescent="0.2">
      <c r="A17" s="33"/>
      <c r="B17" s="10">
        <v>1.0999999999999999E-2</v>
      </c>
      <c r="C17" s="18">
        <v>85.5</v>
      </c>
      <c r="D17" s="10">
        <v>1.0999999999999999E-2</v>
      </c>
      <c r="E17" s="18">
        <v>80.3</v>
      </c>
      <c r="F17" s="10">
        <v>1.0999999999999999E-2</v>
      </c>
      <c r="G17" s="18">
        <v>78.8</v>
      </c>
      <c r="H17" s="10">
        <v>1.0999999999999999E-2</v>
      </c>
      <c r="I17" s="18">
        <v>77</v>
      </c>
    </row>
    <row r="18" spans="1:9" ht="15" x14ac:dyDescent="0.2">
      <c r="A18" s="33"/>
      <c r="B18" s="10">
        <v>1.2E-2</v>
      </c>
      <c r="C18" s="18">
        <v>86.4</v>
      </c>
      <c r="D18" s="10">
        <v>1.2E-2</v>
      </c>
      <c r="E18" s="18">
        <v>81.2</v>
      </c>
      <c r="F18" s="10">
        <v>1.2E-2</v>
      </c>
      <c r="G18" s="18">
        <v>79.599999999999994</v>
      </c>
      <c r="H18" s="10">
        <v>1.2E-2</v>
      </c>
      <c r="I18" s="18">
        <v>77.599999999999994</v>
      </c>
    </row>
    <row r="19" spans="1:9" ht="15" x14ac:dyDescent="0.2">
      <c r="A19" s="33"/>
      <c r="B19" s="10">
        <v>1.2999999999999999E-2</v>
      </c>
      <c r="C19" s="18">
        <v>87</v>
      </c>
      <c r="D19" s="10">
        <v>1.2999999999999999E-2</v>
      </c>
      <c r="E19" s="18">
        <v>81.75</v>
      </c>
      <c r="F19" s="10">
        <v>1.2999999999999999E-2</v>
      </c>
      <c r="G19" s="18">
        <v>80.2</v>
      </c>
      <c r="H19" s="10">
        <v>1.2999999999999999E-2</v>
      </c>
      <c r="I19" s="18">
        <v>78.3</v>
      </c>
    </row>
    <row r="20" spans="1:9" ht="15" x14ac:dyDescent="0.2">
      <c r="A20" s="7"/>
      <c r="B20" s="10">
        <v>0.04</v>
      </c>
      <c r="C20" s="18">
        <v>95</v>
      </c>
      <c r="D20" s="10">
        <v>0.04</v>
      </c>
      <c r="E20" s="18">
        <v>90</v>
      </c>
      <c r="F20" s="10">
        <v>0.04</v>
      </c>
      <c r="G20" s="18">
        <v>88.5</v>
      </c>
      <c r="H20" s="10">
        <v>0.04</v>
      </c>
      <c r="I20" s="18">
        <v>87</v>
      </c>
    </row>
    <row r="23" spans="1:9" ht="18" x14ac:dyDescent="0.25">
      <c r="A23" s="23" t="s">
        <v>16</v>
      </c>
      <c r="B23" s="23"/>
      <c r="C23" s="23"/>
      <c r="D23" s="23"/>
      <c r="E23" s="23"/>
      <c r="F23" s="23"/>
      <c r="G23" s="23"/>
    </row>
    <row r="25" spans="1:9" ht="15.75" x14ac:dyDescent="0.25">
      <c r="A25" s="1" t="s">
        <v>3</v>
      </c>
      <c r="B25">
        <v>100</v>
      </c>
      <c r="C25">
        <v>200</v>
      </c>
      <c r="D25">
        <v>300</v>
      </c>
      <c r="E25">
        <v>400</v>
      </c>
      <c r="F25">
        <v>500</v>
      </c>
      <c r="G25">
        <v>600</v>
      </c>
      <c r="H25">
        <v>700</v>
      </c>
    </row>
    <row r="26" spans="1:9" ht="15.75" x14ac:dyDescent="0.25">
      <c r="A26" s="1" t="s">
        <v>11</v>
      </c>
      <c r="B26" s="2">
        <v>1.17E-2</v>
      </c>
      <c r="C26" s="2">
        <v>1.34E-2</v>
      </c>
      <c r="D26" s="2">
        <v>1.46E-2</v>
      </c>
      <c r="E26" s="2">
        <v>1.5900000000000001E-2</v>
      </c>
      <c r="F26" s="2">
        <v>1.7600000000000001E-2</v>
      </c>
      <c r="G26" s="2">
        <v>1.9699999999999999E-2</v>
      </c>
      <c r="H26" s="2">
        <v>2.1299999999999999E-2</v>
      </c>
    </row>
    <row r="27" spans="1:9" ht="15.75" x14ac:dyDescent="0.25">
      <c r="A27" s="1" t="s">
        <v>12</v>
      </c>
      <c r="B27">
        <v>419</v>
      </c>
      <c r="C27" s="19">
        <v>460</v>
      </c>
      <c r="D27">
        <v>460</v>
      </c>
      <c r="E27">
        <v>502</v>
      </c>
      <c r="F27">
        <v>545</v>
      </c>
      <c r="G27">
        <v>587</v>
      </c>
      <c r="H27">
        <v>629</v>
      </c>
    </row>
    <row r="29" spans="1:9" ht="18" x14ac:dyDescent="0.25">
      <c r="A29" s="23" t="s">
        <v>17</v>
      </c>
      <c r="B29" s="23"/>
      <c r="C29" s="23"/>
      <c r="D29" s="23"/>
      <c r="E29" s="23"/>
      <c r="F29" s="23"/>
      <c r="G29" s="23"/>
    </row>
    <row r="30" spans="1:9" ht="15.75" x14ac:dyDescent="0.25">
      <c r="A30" s="1" t="s">
        <v>3</v>
      </c>
      <c r="B30">
        <v>20</v>
      </c>
      <c r="C30">
        <v>500</v>
      </c>
      <c r="D30">
        <v>600</v>
      </c>
      <c r="E30">
        <v>650</v>
      </c>
    </row>
    <row r="31" spans="1:9" ht="15.75" x14ac:dyDescent="0.25">
      <c r="A31" s="1" t="s">
        <v>13</v>
      </c>
      <c r="B31">
        <v>20000</v>
      </c>
      <c r="C31">
        <v>17900</v>
      </c>
      <c r="D31">
        <v>17000</v>
      </c>
      <c r="E31">
        <v>16000</v>
      </c>
    </row>
    <row r="32" spans="1:9" ht="15.75" x14ac:dyDescent="0.25">
      <c r="A32" s="1"/>
    </row>
    <row r="33" spans="1:9" ht="15.75" x14ac:dyDescent="0.25">
      <c r="A33" s="1" t="s">
        <v>3</v>
      </c>
      <c r="B33">
        <v>20</v>
      </c>
      <c r="C33">
        <v>100</v>
      </c>
      <c r="D33">
        <v>200</v>
      </c>
      <c r="E33">
        <v>300</v>
      </c>
      <c r="F33">
        <v>400</v>
      </c>
      <c r="G33">
        <v>500</v>
      </c>
      <c r="H33">
        <v>600</v>
      </c>
      <c r="I33">
        <v>650</v>
      </c>
    </row>
    <row r="34" spans="1:9" ht="15.75" x14ac:dyDescent="0.25">
      <c r="A34" s="1" t="s">
        <v>14</v>
      </c>
      <c r="B34">
        <v>0.3</v>
      </c>
      <c r="C34">
        <v>0.3</v>
      </c>
      <c r="D34">
        <v>0.3</v>
      </c>
      <c r="E34">
        <v>0.3</v>
      </c>
      <c r="F34">
        <v>0.3</v>
      </c>
      <c r="G34">
        <v>0.3</v>
      </c>
      <c r="H34">
        <v>0.3</v>
      </c>
      <c r="I34">
        <v>0.3</v>
      </c>
    </row>
    <row r="35" spans="1:9" ht="15.75" x14ac:dyDescent="0.25">
      <c r="A35" s="1" t="s">
        <v>15</v>
      </c>
      <c r="B35" s="2">
        <v>1.1E-5</v>
      </c>
      <c r="C35" s="2">
        <v>1.1E-5</v>
      </c>
      <c r="D35" s="2">
        <v>1.1399999999999999E-5</v>
      </c>
      <c r="E35" s="2">
        <v>1.17E-5</v>
      </c>
      <c r="F35" s="2">
        <v>1.2099999999999999E-5</v>
      </c>
      <c r="G35" s="2">
        <v>1.24E-5</v>
      </c>
      <c r="H35" s="2">
        <v>1.27E-5</v>
      </c>
      <c r="I35" s="2">
        <v>1.305E-5</v>
      </c>
    </row>
    <row r="36" spans="1:9" ht="15.75" x14ac:dyDescent="0.25">
      <c r="A36" s="1" t="s">
        <v>10</v>
      </c>
      <c r="B36" s="2">
        <v>8.481E-10</v>
      </c>
      <c r="C36" s="2">
        <v>8.481E-10</v>
      </c>
      <c r="D36" s="2">
        <v>8.481E-10</v>
      </c>
      <c r="E36" s="2">
        <v>8.481E-10</v>
      </c>
      <c r="F36" s="2">
        <v>8.481E-10</v>
      </c>
      <c r="G36" s="2">
        <v>8.481E-10</v>
      </c>
      <c r="H36" s="2">
        <v>8.481E-10</v>
      </c>
      <c r="I36" s="2">
        <v>8.481E-10</v>
      </c>
    </row>
    <row r="38" spans="1:9" x14ac:dyDescent="0.2">
      <c r="B38" s="2">
        <f>B26/B27/B36</f>
        <v>32924.923576187008</v>
      </c>
      <c r="C38" s="2">
        <f t="shared" ref="C38:H38" si="0">C26/C27/C36</f>
        <v>34347.87735244511</v>
      </c>
      <c r="D38" s="2">
        <f t="shared" si="0"/>
        <v>37423.806667589444</v>
      </c>
      <c r="E38" s="2">
        <f t="shared" si="0"/>
        <v>37346.193577300277</v>
      </c>
      <c r="F38" s="2">
        <f t="shared" si="0"/>
        <v>38077.559228453465</v>
      </c>
      <c r="G38" s="2">
        <f t="shared" si="0"/>
        <v>39571.367765244162</v>
      </c>
      <c r="H38" s="2">
        <f t="shared" si="0"/>
        <v>39928.398820593829</v>
      </c>
    </row>
  </sheetData>
  <mergeCells count="19">
    <mergeCell ref="B4:C4"/>
    <mergeCell ref="D4:E4"/>
    <mergeCell ref="F4:G4"/>
    <mergeCell ref="H4:I4"/>
    <mergeCell ref="H7:I7"/>
    <mergeCell ref="B6:C6"/>
    <mergeCell ref="D6:E6"/>
    <mergeCell ref="F6:G6"/>
    <mergeCell ref="H6:I6"/>
    <mergeCell ref="B5:C5"/>
    <mergeCell ref="D5:E5"/>
    <mergeCell ref="F5:G5"/>
    <mergeCell ref="H5:I5"/>
    <mergeCell ref="A8:A19"/>
    <mergeCell ref="A23:G23"/>
    <mergeCell ref="A29:G29"/>
    <mergeCell ref="B7:C7"/>
    <mergeCell ref="D7:E7"/>
    <mergeCell ref="F7:G7"/>
  </mergeCells>
  <phoneticPr fontId="4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lopatka</vt:lpstr>
      <vt:lpstr>2knd</vt:lpstr>
      <vt:lpstr>1kvd</vt:lpstr>
      <vt:lpstr>6kvd</vt:lpstr>
      <vt:lpstr>kamera</vt:lpstr>
      <vt:lpstr>val KVD</vt:lpstr>
      <vt:lpstr>TVD</vt:lpstr>
      <vt:lpstr>TND</vt:lpstr>
      <vt:lpstr>1TV</vt:lpstr>
    </vt:vector>
  </TitlesOfParts>
  <Company>xai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</dc:creator>
  <cp:lastModifiedBy>ZHorZHik</cp:lastModifiedBy>
  <dcterms:created xsi:type="dcterms:W3CDTF">2005-05-11T12:47:17Z</dcterms:created>
  <dcterms:modified xsi:type="dcterms:W3CDTF">2014-04-07T15:57:59Z</dcterms:modified>
</cp:coreProperties>
</file>