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59af2e53e8d85d/Desktop/"/>
    </mc:Choice>
  </mc:AlternateContent>
  <xr:revisionPtr revIDLastSave="40" documentId="13_ncr:1_{C8D0D82D-0918-3D47-BAB0-33A86201BC28}" xr6:coauthVersionLast="47" xr6:coauthVersionMax="47" xr10:uidLastSave="{57E04728-D905-4F64-9A00-72010F115B62}"/>
  <bookViews>
    <workbookView xWindow="-110" yWindow="-110" windowWidth="19420" windowHeight="10300" activeTab="1" xr2:uid="{7D4EF104-9C99-4E77-9D58-32A6AC02C355}"/>
  </bookViews>
  <sheets>
    <sheet name="Sheet1" sheetId="1" r:id="rId1"/>
    <sheet name="Sheet4" sheetId="4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C195" i="4"/>
  <c r="H3" i="4"/>
  <c r="H4" i="4"/>
  <c r="H6" i="4"/>
  <c r="H7" i="4"/>
  <c r="C201" i="4"/>
  <c r="C203" i="4"/>
  <c r="C205" i="4"/>
  <c r="C196" i="4"/>
  <c r="H8" i="4"/>
  <c r="C204" i="4"/>
  <c r="H2" i="4"/>
  <c r="C197" i="4"/>
  <c r="H5" i="4"/>
  <c r="C198" i="4"/>
  <c r="C199" i="4"/>
  <c r="C200" i="4"/>
  <c r="C194" i="4"/>
  <c r="C202" i="4"/>
  <c r="E202" i="4"/>
  <c r="D204" i="4"/>
  <c r="D202" i="4"/>
  <c r="E204" i="4"/>
  <c r="E194" i="4"/>
  <c r="D196" i="4"/>
  <c r="D194" i="4"/>
  <c r="E196" i="4"/>
  <c r="D200" i="4"/>
  <c r="D205" i="4"/>
  <c r="E205" i="4"/>
  <c r="D199" i="4"/>
  <c r="D203" i="4"/>
  <c r="E199" i="4"/>
  <c r="D198" i="4"/>
  <c r="E198" i="4"/>
  <c r="D197" i="4"/>
  <c r="E197" i="4"/>
  <c r="E200" i="4"/>
  <c r="E203" i="4"/>
  <c r="E201" i="4"/>
  <c r="D201" i="4"/>
  <c r="D195" i="4"/>
  <c r="E195" i="4"/>
</calcChain>
</file>

<file path=xl/sharedStrings.xml><?xml version="1.0" encoding="utf-8"?>
<sst xmlns="http://schemas.openxmlformats.org/spreadsheetml/2006/main" count="32" uniqueCount="29">
  <si>
    <t>years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</si>
  <si>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</si>
  <si>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</si>
  <si>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</si>
  <si>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</si>
  <si>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</si>
  <si>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</si>
  <si>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</si>
  <si>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</si>
  <si>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</si>
  <si>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</si>
  <si>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</si>
  <si>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</si>
  <si>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49,870.33	</t>
  </si>
  <si>
    <t>COFFEE, TEA, MATE AND SPICES.</t>
  </si>
  <si>
    <t>date</t>
  </si>
  <si>
    <t>imports</t>
  </si>
  <si>
    <t>Forecast(imports)</t>
  </si>
  <si>
    <t>Lower Confidence Bound(imports)</t>
  </si>
  <si>
    <t>Upper Confidence Bound(imports)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</si>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</sst>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Roboto"/>
    </font>
    <font>
      <sz val="12"/>
      <color rgb="FF33333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4" fontId="3" fillId="0" borderId="0" xfId="0" applyNumberFormat="1" applyFont="1" applyAlignment="1">
      <alignment horizontal="center"/>
    </xf>
    <xf numFmtId="4" fontId="2" fillId="2" borderId="1" xfId="0" applyNumberFormat="1" applyFont="1" applyFill="1" applyBorder="1" applyAlignment="1">
      <alignment horizontal="center" vertical="top" wrapText="1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1648127317418"/>
          <c:y val="8.4848484848484854E-2"/>
          <c:w val="0.78298503652878482"/>
          <c:h val="0.49632895888014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imports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Sheet4!$B$2:$B$205</c:f>
              <c:numCache>
                <c:formatCode>#,##0.00</c:formatCode>
                <c:ptCount val="204"/>
                <c:pt idx="0">
                  <c:v>5157.49</c:v>
                </c:pt>
                <c:pt idx="1">
                  <c:v>5486.62</c:v>
                </c:pt>
                <c:pt idx="2">
                  <c:v>7686.76</c:v>
                </c:pt>
                <c:pt idx="3">
                  <c:v>5983.68</c:v>
                </c:pt>
                <c:pt idx="4">
                  <c:v>7925.61</c:v>
                </c:pt>
                <c:pt idx="5">
                  <c:v>8868.84</c:v>
                </c:pt>
                <c:pt idx="6">
                  <c:v>7034.65</c:v>
                </c:pt>
                <c:pt idx="7">
                  <c:v>6696.69</c:v>
                </c:pt>
                <c:pt idx="8">
                  <c:v>6641.41</c:v>
                </c:pt>
                <c:pt idx="9">
                  <c:v>8817.36</c:v>
                </c:pt>
                <c:pt idx="10">
                  <c:v>9000.7900000000009</c:v>
                </c:pt>
                <c:pt idx="11">
                  <c:v>8804.91</c:v>
                </c:pt>
                <c:pt idx="12">
                  <c:v>11580.53</c:v>
                </c:pt>
                <c:pt idx="13">
                  <c:v>10491.77</c:v>
                </c:pt>
                <c:pt idx="14">
                  <c:v>9688.09</c:v>
                </c:pt>
                <c:pt idx="15">
                  <c:v>9176.1200000000008</c:v>
                </c:pt>
                <c:pt idx="16">
                  <c:v>9819.23</c:v>
                </c:pt>
                <c:pt idx="17">
                  <c:v>9031.91</c:v>
                </c:pt>
                <c:pt idx="18">
                  <c:v>11298.62</c:v>
                </c:pt>
                <c:pt idx="19">
                  <c:v>10826.36</c:v>
                </c:pt>
                <c:pt idx="20">
                  <c:v>10159.81</c:v>
                </c:pt>
                <c:pt idx="21">
                  <c:v>10006.42</c:v>
                </c:pt>
                <c:pt idx="22">
                  <c:v>9371.82</c:v>
                </c:pt>
                <c:pt idx="23">
                  <c:v>8357.8799999999992</c:v>
                </c:pt>
                <c:pt idx="24">
                  <c:v>9428.98</c:v>
                </c:pt>
                <c:pt idx="25">
                  <c:v>6963.79</c:v>
                </c:pt>
                <c:pt idx="26">
                  <c:v>7344.57</c:v>
                </c:pt>
                <c:pt idx="27">
                  <c:v>9717.8700000000008</c:v>
                </c:pt>
                <c:pt idx="28">
                  <c:v>11296.58</c:v>
                </c:pt>
                <c:pt idx="29">
                  <c:v>12061.81</c:v>
                </c:pt>
                <c:pt idx="30">
                  <c:v>12397.66</c:v>
                </c:pt>
                <c:pt idx="31">
                  <c:v>14155.62</c:v>
                </c:pt>
                <c:pt idx="32">
                  <c:v>12345.72</c:v>
                </c:pt>
                <c:pt idx="33">
                  <c:v>11252.8</c:v>
                </c:pt>
                <c:pt idx="34">
                  <c:v>11622.32</c:v>
                </c:pt>
                <c:pt idx="35">
                  <c:v>15342.67</c:v>
                </c:pt>
                <c:pt idx="36">
                  <c:v>11853.05</c:v>
                </c:pt>
                <c:pt idx="37">
                  <c:v>13582.85</c:v>
                </c:pt>
                <c:pt idx="38">
                  <c:v>13566.17</c:v>
                </c:pt>
                <c:pt idx="39">
                  <c:v>13176.06</c:v>
                </c:pt>
                <c:pt idx="40">
                  <c:v>12005.25</c:v>
                </c:pt>
                <c:pt idx="41">
                  <c:v>11840.27</c:v>
                </c:pt>
                <c:pt idx="42">
                  <c:v>12267.19</c:v>
                </c:pt>
                <c:pt idx="43">
                  <c:v>9152.3799999999992</c:v>
                </c:pt>
                <c:pt idx="44">
                  <c:v>9591.7199999999993</c:v>
                </c:pt>
                <c:pt idx="45">
                  <c:v>11760.24</c:v>
                </c:pt>
                <c:pt idx="46">
                  <c:v>11134.77</c:v>
                </c:pt>
                <c:pt idx="47">
                  <c:v>14932.43</c:v>
                </c:pt>
                <c:pt idx="48">
                  <c:v>13738.24</c:v>
                </c:pt>
                <c:pt idx="49">
                  <c:v>8840.7099999999991</c:v>
                </c:pt>
                <c:pt idx="50">
                  <c:v>13079.64</c:v>
                </c:pt>
                <c:pt idx="51">
                  <c:v>15246.39</c:v>
                </c:pt>
                <c:pt idx="52">
                  <c:v>21180.58</c:v>
                </c:pt>
                <c:pt idx="53">
                  <c:v>20412.89</c:v>
                </c:pt>
                <c:pt idx="54">
                  <c:v>22045.85</c:v>
                </c:pt>
                <c:pt idx="55">
                  <c:v>17622.439999999999</c:v>
                </c:pt>
                <c:pt idx="56">
                  <c:v>16158.35</c:v>
                </c:pt>
                <c:pt idx="57">
                  <c:v>15171.79</c:v>
                </c:pt>
                <c:pt idx="58">
                  <c:v>19805.47</c:v>
                </c:pt>
                <c:pt idx="59">
                  <c:v>16777.61</c:v>
                </c:pt>
                <c:pt idx="60">
                  <c:v>12748.36</c:v>
                </c:pt>
                <c:pt idx="61">
                  <c:v>15550.44</c:v>
                </c:pt>
                <c:pt idx="62">
                  <c:v>19468.009999999998</c:v>
                </c:pt>
                <c:pt idx="63">
                  <c:v>24014.28</c:v>
                </c:pt>
                <c:pt idx="64">
                  <c:v>21933.91</c:v>
                </c:pt>
                <c:pt idx="65">
                  <c:v>26643.86</c:v>
                </c:pt>
                <c:pt idx="66">
                  <c:v>27645.51</c:v>
                </c:pt>
                <c:pt idx="67">
                  <c:v>24931.599999999999</c:v>
                </c:pt>
                <c:pt idx="68">
                  <c:v>24169.7</c:v>
                </c:pt>
                <c:pt idx="69">
                  <c:v>23663.88</c:v>
                </c:pt>
                <c:pt idx="70">
                  <c:v>22352.89</c:v>
                </c:pt>
                <c:pt idx="71">
                  <c:v>24954.63</c:v>
                </c:pt>
                <c:pt idx="72">
                  <c:v>24224.52</c:v>
                </c:pt>
                <c:pt idx="73">
                  <c:v>23143.23</c:v>
                </c:pt>
                <c:pt idx="74">
                  <c:v>26865.91</c:v>
                </c:pt>
                <c:pt idx="75">
                  <c:v>25498.21</c:v>
                </c:pt>
                <c:pt idx="76">
                  <c:v>22676.13</c:v>
                </c:pt>
                <c:pt idx="77">
                  <c:v>26633</c:v>
                </c:pt>
                <c:pt idx="78">
                  <c:v>25850.5</c:v>
                </c:pt>
                <c:pt idx="79">
                  <c:v>27361.3</c:v>
                </c:pt>
                <c:pt idx="80">
                  <c:v>25676.69</c:v>
                </c:pt>
                <c:pt idx="81">
                  <c:v>26275.32</c:v>
                </c:pt>
                <c:pt idx="82">
                  <c:v>24658.63</c:v>
                </c:pt>
                <c:pt idx="83">
                  <c:v>28197.759999999998</c:v>
                </c:pt>
                <c:pt idx="84">
                  <c:v>31884.95</c:v>
                </c:pt>
                <c:pt idx="85">
                  <c:v>26771.47</c:v>
                </c:pt>
                <c:pt idx="86">
                  <c:v>27953.51</c:v>
                </c:pt>
                <c:pt idx="87">
                  <c:v>27727.45</c:v>
                </c:pt>
                <c:pt idx="88">
                  <c:v>32842.28</c:v>
                </c:pt>
                <c:pt idx="89">
                  <c:v>37686.410000000003</c:v>
                </c:pt>
                <c:pt idx="90">
                  <c:v>40708.769999999997</c:v>
                </c:pt>
                <c:pt idx="91">
                  <c:v>34312.19</c:v>
                </c:pt>
                <c:pt idx="92">
                  <c:v>37032.269999999997</c:v>
                </c:pt>
                <c:pt idx="93">
                  <c:v>35254.910000000003</c:v>
                </c:pt>
                <c:pt idx="94">
                  <c:v>41350.01</c:v>
                </c:pt>
                <c:pt idx="95">
                  <c:v>37338.980000000003</c:v>
                </c:pt>
                <c:pt idx="96">
                  <c:v>41088.879999999997</c:v>
                </c:pt>
                <c:pt idx="97">
                  <c:v>40989.620000000003</c:v>
                </c:pt>
                <c:pt idx="98">
                  <c:v>39944.32</c:v>
                </c:pt>
                <c:pt idx="99">
                  <c:v>36997.919999999998</c:v>
                </c:pt>
                <c:pt idx="100">
                  <c:v>41260.43</c:v>
                </c:pt>
                <c:pt idx="101">
                  <c:v>38804.83</c:v>
                </c:pt>
                <c:pt idx="102">
                  <c:v>56506.2</c:v>
                </c:pt>
                <c:pt idx="103">
                  <c:v>34436.720000000001</c:v>
                </c:pt>
                <c:pt idx="104">
                  <c:v>34253.35</c:v>
                </c:pt>
                <c:pt idx="105">
                  <c:v>32130.77</c:v>
                </c:pt>
                <c:pt idx="106">
                  <c:v>37594.86</c:v>
                </c:pt>
                <c:pt idx="107">
                  <c:v>50754.5</c:v>
                </c:pt>
                <c:pt idx="108">
                  <c:v>49623.4</c:v>
                </c:pt>
                <c:pt idx="109">
                  <c:v>51470.73</c:v>
                </c:pt>
                <c:pt idx="110">
                  <c:v>41847.99</c:v>
                </c:pt>
                <c:pt idx="111">
                  <c:v>40261.69</c:v>
                </c:pt>
                <c:pt idx="112">
                  <c:v>38169.42</c:v>
                </c:pt>
                <c:pt idx="113">
                  <c:v>42866.59</c:v>
                </c:pt>
                <c:pt idx="114">
                  <c:v>39487.19</c:v>
                </c:pt>
                <c:pt idx="115">
                  <c:v>39662.449999999997</c:v>
                </c:pt>
                <c:pt idx="116">
                  <c:v>38944.83</c:v>
                </c:pt>
                <c:pt idx="117">
                  <c:v>39834.47</c:v>
                </c:pt>
                <c:pt idx="118">
                  <c:v>43864.79</c:v>
                </c:pt>
                <c:pt idx="119">
                  <c:v>45307.55</c:v>
                </c:pt>
                <c:pt idx="120">
                  <c:v>43753.53</c:v>
                </c:pt>
                <c:pt idx="121">
                  <c:v>44043.42</c:v>
                </c:pt>
                <c:pt idx="122">
                  <c:v>52018.26</c:v>
                </c:pt>
                <c:pt idx="123">
                  <c:v>51168.55</c:v>
                </c:pt>
                <c:pt idx="124">
                  <c:v>43484.22</c:v>
                </c:pt>
                <c:pt idx="125">
                  <c:v>46664.78</c:v>
                </c:pt>
                <c:pt idx="126">
                  <c:v>38161.99</c:v>
                </c:pt>
                <c:pt idx="127">
                  <c:v>45709.14</c:v>
                </c:pt>
                <c:pt idx="128">
                  <c:v>46033.57</c:v>
                </c:pt>
                <c:pt idx="129">
                  <c:v>41626.54</c:v>
                </c:pt>
                <c:pt idx="130">
                  <c:v>42970.26</c:v>
                </c:pt>
                <c:pt idx="131">
                  <c:v>44894.48</c:v>
                </c:pt>
                <c:pt idx="132">
                  <c:v>51970.02</c:v>
                </c:pt>
                <c:pt idx="133">
                  <c:v>42080.33</c:v>
                </c:pt>
                <c:pt idx="134">
                  <c:v>53078.07</c:v>
                </c:pt>
                <c:pt idx="135">
                  <c:v>44205.57</c:v>
                </c:pt>
                <c:pt idx="136">
                  <c:v>42369.09</c:v>
                </c:pt>
                <c:pt idx="137">
                  <c:v>41571.97</c:v>
                </c:pt>
                <c:pt idx="138">
                  <c:v>42335.56</c:v>
                </c:pt>
                <c:pt idx="139">
                  <c:v>38868.550000000003</c:v>
                </c:pt>
                <c:pt idx="140">
                  <c:v>46465.33</c:v>
                </c:pt>
                <c:pt idx="141">
                  <c:v>48609.77</c:v>
                </c:pt>
                <c:pt idx="142">
                  <c:v>38520.58</c:v>
                </c:pt>
                <c:pt idx="143">
                  <c:v>47020.61</c:v>
                </c:pt>
                <c:pt idx="144">
                  <c:v>47401.01</c:v>
                </c:pt>
                <c:pt idx="145">
                  <c:v>33457.39</c:v>
                </c:pt>
                <c:pt idx="146">
                  <c:v>32873.08</c:v>
                </c:pt>
                <c:pt idx="147">
                  <c:v>34305.69</c:v>
                </c:pt>
                <c:pt idx="148">
                  <c:v>36926.370000000003</c:v>
                </c:pt>
                <c:pt idx="149">
                  <c:v>47820.99</c:v>
                </c:pt>
                <c:pt idx="150">
                  <c:v>48185.72</c:v>
                </c:pt>
                <c:pt idx="151">
                  <c:v>58003.95</c:v>
                </c:pt>
                <c:pt idx="152">
                  <c:v>44598.82</c:v>
                </c:pt>
                <c:pt idx="153">
                  <c:v>44804.05</c:v>
                </c:pt>
                <c:pt idx="154">
                  <c:v>42346.94</c:v>
                </c:pt>
                <c:pt idx="155">
                  <c:v>39528.949999999997</c:v>
                </c:pt>
                <c:pt idx="156">
                  <c:v>61358.8</c:v>
                </c:pt>
                <c:pt idx="157">
                  <c:v>53460.22</c:v>
                </c:pt>
                <c:pt idx="158">
                  <c:v>41461.910000000003</c:v>
                </c:pt>
                <c:pt idx="159">
                  <c:v>27283.05</c:v>
                </c:pt>
                <c:pt idx="160">
                  <c:v>40328.57</c:v>
                </c:pt>
                <c:pt idx="161">
                  <c:v>39646.14</c:v>
                </c:pt>
                <c:pt idx="162">
                  <c:v>52799.38</c:v>
                </c:pt>
                <c:pt idx="163">
                  <c:v>48115.32</c:v>
                </c:pt>
                <c:pt idx="164">
                  <c:v>54022.239999999998</c:v>
                </c:pt>
                <c:pt idx="165">
                  <c:v>51274.879999999997</c:v>
                </c:pt>
                <c:pt idx="166">
                  <c:v>57891.040000000001</c:v>
                </c:pt>
                <c:pt idx="167">
                  <c:v>61269.81</c:v>
                </c:pt>
                <c:pt idx="168">
                  <c:v>59956.92</c:v>
                </c:pt>
                <c:pt idx="169">
                  <c:v>53893.195</c:v>
                </c:pt>
                <c:pt idx="170">
                  <c:v>47829.47</c:v>
                </c:pt>
                <c:pt idx="171">
                  <c:v>54314.26</c:v>
                </c:pt>
                <c:pt idx="172">
                  <c:v>54671.35</c:v>
                </c:pt>
                <c:pt idx="173">
                  <c:v>56205.29</c:v>
                </c:pt>
                <c:pt idx="174">
                  <c:v>62077.08</c:v>
                </c:pt>
                <c:pt idx="175">
                  <c:v>56658.13</c:v>
                </c:pt>
                <c:pt idx="176">
                  <c:v>49974.47</c:v>
                </c:pt>
                <c:pt idx="177">
                  <c:v>51872.02</c:v>
                </c:pt>
                <c:pt idx="178">
                  <c:v>53976.61</c:v>
                </c:pt>
                <c:pt idx="179">
                  <c:v>68284.75</c:v>
                </c:pt>
                <c:pt idx="180">
                  <c:v>62205.279999999999</c:v>
                </c:pt>
                <c:pt idx="181">
                  <c:v>59038.21</c:v>
                </c:pt>
                <c:pt idx="182">
                  <c:v>73933.7</c:v>
                </c:pt>
                <c:pt idx="183">
                  <c:v>73744.740000000005</c:v>
                </c:pt>
                <c:pt idx="184">
                  <c:v>70967.42</c:v>
                </c:pt>
                <c:pt idx="185">
                  <c:v>69960.72</c:v>
                </c:pt>
                <c:pt idx="186">
                  <c:v>60425.56</c:v>
                </c:pt>
                <c:pt idx="187">
                  <c:v>59669.01</c:v>
                </c:pt>
                <c:pt idx="188">
                  <c:v>64443.98</c:v>
                </c:pt>
                <c:pt idx="189">
                  <c:v>61987.92</c:v>
                </c:pt>
                <c:pt idx="190">
                  <c:v>61788.75</c:v>
                </c:pt>
                <c:pt idx="191">
                  <c:v>67161.09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7-4B7B-9E2E-6A3373FD4ACA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Forecast(imports)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Sheet4!$A$2:$A$205</c:f>
              <c:numCache>
                <c:formatCode>m/d/yyyy</c:formatCode>
                <c:ptCount val="20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  <c:pt idx="191">
                  <c:v>44896</c:v>
                </c:pt>
                <c:pt idx="192">
                  <c:v>44927</c:v>
                </c:pt>
                <c:pt idx="193">
                  <c:v>44958</c:v>
                </c:pt>
                <c:pt idx="194">
                  <c:v>44986</c:v>
                </c:pt>
                <c:pt idx="195">
                  <c:v>45017</c:v>
                </c:pt>
                <c:pt idx="196">
                  <c:v>45047</c:v>
                </c:pt>
                <c:pt idx="197">
                  <c:v>45078</c:v>
                </c:pt>
                <c:pt idx="198">
                  <c:v>45108</c:v>
                </c:pt>
                <c:pt idx="199">
                  <c:v>45139</c:v>
                </c:pt>
                <c:pt idx="200">
                  <c:v>45170</c:v>
                </c:pt>
                <c:pt idx="201">
                  <c:v>45200</c:v>
                </c:pt>
                <c:pt idx="202">
                  <c:v>45231</c:v>
                </c:pt>
                <c:pt idx="203">
                  <c:v>45261</c:v>
                </c:pt>
              </c:numCache>
            </c:numRef>
          </c:cat>
          <c:val>
            <c:numRef>
              <c:f>Sheet4!$C$2:$C$205</c:f>
              <c:numCache>
                <c:formatCode>General</c:formatCode>
                <c:ptCount val="204"/>
                <c:pt idx="191" formatCode="#,##0.00">
                  <c:v>67161.09</c:v>
                </c:pt>
                <c:pt idx="192" formatCode="#,##0.00">
                  <c:v>65333.304316421461</c:v>
                </c:pt>
                <c:pt idx="193" formatCode="#,##0.00">
                  <c:v>65645.337028680791</c:v>
                </c:pt>
                <c:pt idx="194" formatCode="#,##0.00">
                  <c:v>65957.369740940179</c:v>
                </c:pt>
                <c:pt idx="195" formatCode="#,##0.00">
                  <c:v>66269.402453199509</c:v>
                </c:pt>
                <c:pt idx="196" formatCode="#,##0.00">
                  <c:v>66581.435165458883</c:v>
                </c:pt>
                <c:pt idx="197" formatCode="#,##0.00">
                  <c:v>66893.467877718213</c:v>
                </c:pt>
                <c:pt idx="198" formatCode="#,##0.00">
                  <c:v>67205.500589977601</c:v>
                </c:pt>
                <c:pt idx="199" formatCode="#,##0.00">
                  <c:v>67517.53330223693</c:v>
                </c:pt>
                <c:pt idx="200" formatCode="#,##0.00">
                  <c:v>67829.566014496319</c:v>
                </c:pt>
                <c:pt idx="201" formatCode="#,##0.00">
                  <c:v>68141.598726755634</c:v>
                </c:pt>
                <c:pt idx="202" formatCode="#,##0.00">
                  <c:v>68453.631439015022</c:v>
                </c:pt>
                <c:pt idx="203" formatCode="#,##0.00">
                  <c:v>68765.664151274352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7-4B7B-9E2E-6A3373FD4ACA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Bound(imports)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Sheet4!$A$2:$A$205</c:f>
              <c:numCache>
                <c:formatCode>m/d/yyyy</c:formatCode>
                <c:ptCount val="20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  <c:pt idx="191">
                  <c:v>44896</c:v>
                </c:pt>
                <c:pt idx="192">
                  <c:v>44927</c:v>
                </c:pt>
                <c:pt idx="193">
                  <c:v>44958</c:v>
                </c:pt>
                <c:pt idx="194">
                  <c:v>44986</c:v>
                </c:pt>
                <c:pt idx="195">
                  <c:v>45017</c:v>
                </c:pt>
                <c:pt idx="196">
                  <c:v>45047</c:v>
                </c:pt>
                <c:pt idx="197">
                  <c:v>45078</c:v>
                </c:pt>
                <c:pt idx="198">
                  <c:v>45108</c:v>
                </c:pt>
                <c:pt idx="199">
                  <c:v>45139</c:v>
                </c:pt>
                <c:pt idx="200">
                  <c:v>45170</c:v>
                </c:pt>
                <c:pt idx="201">
                  <c:v>45200</c:v>
                </c:pt>
                <c:pt idx="202">
                  <c:v>45231</c:v>
                </c:pt>
                <c:pt idx="203">
                  <c:v>45261</c:v>
                </c:pt>
              </c:numCache>
            </c:numRef>
          </c:cat>
          <c:val>
            <c:numRef>
              <c:f>Sheet4!$D$2:$D$205</c:f>
              <c:numCache>
                <c:formatCode>General</c:formatCode>
                <c:ptCount val="204"/>
                <c:pt idx="191" formatCode="#,##0.00">
                  <c:v>67161.09</c:v>
                </c:pt>
                <c:pt idx="192" formatCode="#,##0.00">
                  <c:v>55420.01431366396</c:v>
                </c:pt>
                <c:pt idx="193" formatCode="#,##0.00">
                  <c:v>54557.504961930215</c:v>
                </c:pt>
                <c:pt idx="194" formatCode="#,##0.00">
                  <c:v>53803.963249721863</c:v>
                </c:pt>
                <c:pt idx="195" formatCode="#,##0.00">
                  <c:v>53132.838083989998</c:v>
                </c:pt>
                <c:pt idx="196" formatCode="#,##0.00">
                  <c:v>52526.816040634054</c:v>
                </c:pt>
                <c:pt idx="197" formatCode="#,##0.00">
                  <c:v>51973.867620340483</c:v>
                </c:pt>
                <c:pt idx="198" formatCode="#,##0.00">
                  <c:v>51465.234414935207</c:v>
                </c:pt>
                <c:pt idx="199" formatCode="#,##0.00">
                  <c:v>50994.306088576661</c:v>
                </c:pt>
                <c:pt idx="200" formatCode="#,##0.00">
                  <c:v>50555.949043353248</c:v>
                </c:pt>
                <c:pt idx="201" formatCode="#,##0.00">
                  <c:v>50146.082814663067</c:v>
                </c:pt>
                <c:pt idx="202" formatCode="#,##0.00">
                  <c:v>49761.400883762253</c:v>
                </c:pt>
                <c:pt idx="203" formatCode="#,##0.00">
                  <c:v>49399.179948470657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7-4B7B-9E2E-6A3373FD4ACA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Bound(imports)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Sheet4!$A$2:$A$205</c:f>
              <c:numCache>
                <c:formatCode>m/d/yyyy</c:formatCode>
                <c:ptCount val="20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  <c:pt idx="191">
                  <c:v>44896</c:v>
                </c:pt>
                <c:pt idx="192">
                  <c:v>44927</c:v>
                </c:pt>
                <c:pt idx="193">
                  <c:v>44958</c:v>
                </c:pt>
                <c:pt idx="194">
                  <c:v>44986</c:v>
                </c:pt>
                <c:pt idx="195">
                  <c:v>45017</c:v>
                </c:pt>
                <c:pt idx="196">
                  <c:v>45047</c:v>
                </c:pt>
                <c:pt idx="197">
                  <c:v>45078</c:v>
                </c:pt>
                <c:pt idx="198">
                  <c:v>45108</c:v>
                </c:pt>
                <c:pt idx="199">
                  <c:v>45139</c:v>
                </c:pt>
                <c:pt idx="200">
                  <c:v>45170</c:v>
                </c:pt>
                <c:pt idx="201">
                  <c:v>45200</c:v>
                </c:pt>
                <c:pt idx="202">
                  <c:v>45231</c:v>
                </c:pt>
                <c:pt idx="203">
                  <c:v>45261</c:v>
                </c:pt>
              </c:numCache>
            </c:numRef>
          </c:cat>
          <c:val>
            <c:numRef>
              <c:f>Sheet4!$E$2:$E$205</c:f>
              <c:numCache>
                <c:formatCode>General</c:formatCode>
                <c:ptCount val="204"/>
                <c:pt idx="191" formatCode="#,##0.00">
                  <c:v>67161.09</c:v>
                </c:pt>
                <c:pt idx="192" formatCode="#,##0.00">
                  <c:v>75246.59431917897</c:v>
                </c:pt>
                <c:pt idx="193" formatCode="#,##0.00">
                  <c:v>76733.169095431367</c:v>
                </c:pt>
                <c:pt idx="194" formatCode="#,##0.00">
                  <c:v>78110.776232158489</c:v>
                </c:pt>
                <c:pt idx="195" formatCode="#,##0.00">
                  <c:v>79405.966822409013</c:v>
                </c:pt>
                <c:pt idx="196" formatCode="#,##0.00">
                  <c:v>80636.054290283704</c:v>
                </c:pt>
                <c:pt idx="197" formatCode="#,##0.00">
                  <c:v>81813.068135095935</c:v>
                </c:pt>
                <c:pt idx="198" formatCode="#,##0.00">
                  <c:v>82945.766765020002</c:v>
                </c:pt>
                <c:pt idx="199" formatCode="#,##0.00">
                  <c:v>84040.7605158972</c:v>
                </c:pt>
                <c:pt idx="200" formatCode="#,##0.00">
                  <c:v>85103.182985639389</c:v>
                </c:pt>
                <c:pt idx="201" formatCode="#,##0.00">
                  <c:v>86137.114638848201</c:v>
                </c:pt>
                <c:pt idx="202" formatCode="#,##0.00">
                  <c:v>87145.861994267791</c:v>
                </c:pt>
                <c:pt idx="203" formatCode="#,##0.00">
                  <c:v>88132.148354078046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7-4B7B-9E2E-6A3373FD4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94816"/>
        <c:axId val="847693856"/>
      </c:lineChart>
      <c:catAx>
        <c:axId val="8476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DATES</a:t>
                </a:r>
              </a:p>
            </c:rich>
          </c:tx>
          <c:layout>
            <c:manualLayout>
              <c:xMode val="edge"/>
              <c:yMode val="edge"/>
              <c:x val="0.54645640838323961"/>
              <c:y val="0.78401908852302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93856"/>
        <c:crosses val="autoZero"/>
        <c:auto val="1"/>
        <c:lblAlgn val="ctr"/>
        <c:lblOffset val="100"/>
        <c:noMultiLvlLbl val="0"/>
      </c:catAx>
      <c:valAx>
        <c:axId val="8476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IMPORTS</a:t>
                </a:r>
              </a:p>
            </c:rich>
          </c:tx>
          <c:layout>
            <c:manualLayout>
              <c:xMode val="edge"/>
              <c:yMode val="edge"/>
              <c:x val="1.0853504423058226E-2"/>
              <c:y val="0.2516824942336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12</xdr:row>
      <xdr:rowOff>107950</xdr:rowOff>
    </xdr:from>
    <xdr:to>
      <xdr:col>14</xdr:col>
      <xdr:colOff>463550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0919D-23D5-2341-3038-8A5072F73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340FD7-78BA-4E3E-8B50-77A46A17156B}" name="Table2" displayName="Table2" ref="A1:E205" totalsRowShown="0">
  <autoFilter ref="A1:E205" xr:uid="{41340FD7-78BA-4E3E-8B50-77A46A17156B}"/>
  <tableColumns count="5">
    <tableColumn id="1" xr3:uid="{045D8C3E-C19A-4508-B36D-4296D34C69B3}" name="date" dataDxfId="4"/>
    <tableColumn id="2" xr3:uid="{D189B747-7D45-49FA-84D6-F0B6E341D0C2}" name="imports"/>
    <tableColumn id="3" xr3:uid="{0EFFC89A-1DE0-4195-A8E2-580013400575}" name="Forecast(imports)" dataDxfId="3">
      <calculatedColumnFormula>_xlfn.FORECAST.ETS(A2,$B$2:$B$193,$A$2:$A$193,1,1)</calculatedColumnFormula>
    </tableColumn>
    <tableColumn id="4" xr3:uid="{FC5015E1-F607-4E67-83BC-2A168B5DAC1B}" name="Lower Confidence Bound(imports)" dataDxfId="2">
      <calculatedColumnFormula>C2-_xlfn.FORECAST.ETS.CONFINT(A2,$B$2:$B$193,$A$2:$A$193,0.95,1,1)</calculatedColumnFormula>
    </tableColumn>
    <tableColumn id="5" xr3:uid="{2497E565-5E04-4BBA-ADC9-95C7C289A718}" name="Upper Confidence Bound(imports)" dataDxfId="1">
      <calculatedColumnFormula>C2+_xlfn.FORECAST.ETS.CONFINT(A2,$B$2:$B$193,$A$2:$A$193,0.95,1,1)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B297E9-ED24-4A84-8211-1FC45DD9DA3F}" name="Table3" displayName="Table3" ref="G1:H8" totalsRowShown="0">
  <autoFilter ref="G1:H8" xr:uid="{5EB297E9-ED24-4A84-8211-1FC45DD9DA3F}"/>
  <tableColumns count="2">
    <tableColumn id="1" xr3:uid="{4C6C3A3C-90D4-4346-BF41-81B0828D8DAE}" name="Statistic"/>
    <tableColumn id="2" xr3:uid="{E7BE1ACA-BDFE-466C-8189-FFAB53BB55BA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539A-A0F8-4670-A008-17021DD1669C}">
  <dimension ref="A1:M18"/>
  <sheetViews>
    <sheetView zoomScale="108" workbookViewId="0">
      <selection activeCell="B3" sqref="B3:M3"/>
    </sheetView>
  </sheetViews>
  <sheetFormatPr defaultColWidth="16.1796875" defaultRowHeight="14.5" x14ac:dyDescent="0.35"/>
  <sheetData>
    <row r="1" spans="1:13" ht="15.5" x14ac:dyDescent="0.35">
      <c r="A1" s="1" t="s">
        <v>14</v>
      </c>
    </row>
    <row r="2" spans="1:13" ht="15" thickBot="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ht="16" thickBot="1" x14ac:dyDescent="0.4">
      <c r="A3" s="3">
        <v>2022</v>
      </c>
      <c r="B3" s="4">
        <v>62205.279999999999</v>
      </c>
      <c r="C3" s="5">
        <v>59038.21</v>
      </c>
      <c r="D3" s="4">
        <v>73933.7</v>
      </c>
      <c r="E3" s="4">
        <v>73744.740000000005</v>
      </c>
      <c r="F3" s="4">
        <v>70967.42</v>
      </c>
      <c r="G3" s="4">
        <v>69960.72</v>
      </c>
      <c r="H3" s="4">
        <v>60425.56</v>
      </c>
      <c r="I3" s="4">
        <v>59669.01</v>
      </c>
      <c r="J3" s="4">
        <v>64443.98</v>
      </c>
      <c r="K3" s="4">
        <v>61987.92</v>
      </c>
      <c r="L3" s="4">
        <v>61788.75</v>
      </c>
      <c r="M3" s="4">
        <v>67161.09</v>
      </c>
    </row>
    <row r="4" spans="1:13" ht="16" thickBot="1" x14ac:dyDescent="0.4">
      <c r="A4" s="2">
        <f t="shared" ref="A4:A18" si="0">A3-1</f>
        <v>2021</v>
      </c>
      <c r="B4" s="4">
        <v>59956.92</v>
      </c>
      <c r="C4" s="2" t="s">
        <v>13</v>
      </c>
      <c r="D4" s="5">
        <v>47829.47</v>
      </c>
      <c r="E4" s="5">
        <v>54314.26</v>
      </c>
      <c r="F4" s="4">
        <v>54671.35</v>
      </c>
      <c r="G4" s="4">
        <v>56205.29</v>
      </c>
      <c r="H4" s="4">
        <v>62077.08</v>
      </c>
      <c r="I4" s="4">
        <v>56658.13</v>
      </c>
      <c r="J4" s="4">
        <v>49974.47</v>
      </c>
      <c r="K4" s="4">
        <v>51872.02</v>
      </c>
      <c r="L4" s="4">
        <v>53976.61</v>
      </c>
      <c r="M4" s="4">
        <v>68284.75</v>
      </c>
    </row>
    <row r="5" spans="1:13" ht="16" thickBot="1" x14ac:dyDescent="0.4">
      <c r="A5" s="2">
        <f t="shared" si="0"/>
        <v>2020</v>
      </c>
      <c r="B5" s="4">
        <v>61358.8</v>
      </c>
      <c r="C5" s="4">
        <v>53460.22</v>
      </c>
      <c r="D5" s="4">
        <v>41461.910000000003</v>
      </c>
      <c r="E5" s="5">
        <v>27283.05</v>
      </c>
      <c r="F5" s="4">
        <v>40328.57</v>
      </c>
      <c r="G5" s="4">
        <v>39646.14</v>
      </c>
      <c r="H5" s="4">
        <v>52799.38</v>
      </c>
      <c r="I5" s="4">
        <v>48115.32</v>
      </c>
      <c r="J5" s="4">
        <v>54022.239999999998</v>
      </c>
      <c r="K5" s="4">
        <v>51274.879999999997</v>
      </c>
      <c r="L5" s="4">
        <v>57891.040000000001</v>
      </c>
      <c r="M5" s="4">
        <v>61269.81</v>
      </c>
    </row>
    <row r="6" spans="1:13" ht="16" thickBot="1" x14ac:dyDescent="0.4">
      <c r="A6" s="2">
        <f t="shared" si="0"/>
        <v>2019</v>
      </c>
      <c r="B6" s="5">
        <v>47401.01</v>
      </c>
      <c r="C6" s="5">
        <v>33457.39</v>
      </c>
      <c r="D6" s="4">
        <v>32873.08</v>
      </c>
      <c r="E6" s="4">
        <v>34305.69</v>
      </c>
      <c r="F6" s="5">
        <v>36926.370000000003</v>
      </c>
      <c r="G6" s="4">
        <v>47820.99</v>
      </c>
      <c r="H6" s="4">
        <v>48185.72</v>
      </c>
      <c r="I6" s="4">
        <v>58003.95</v>
      </c>
      <c r="J6" s="4">
        <v>44598.82</v>
      </c>
      <c r="K6" s="4">
        <v>44804.05</v>
      </c>
      <c r="L6" s="4">
        <v>42346.94</v>
      </c>
      <c r="M6" s="4">
        <v>39528.949999999997</v>
      </c>
    </row>
    <row r="7" spans="1:13" ht="16" thickBot="1" x14ac:dyDescent="0.4">
      <c r="A7" s="2">
        <f t="shared" si="0"/>
        <v>2018</v>
      </c>
      <c r="B7" s="5">
        <v>51970.02</v>
      </c>
      <c r="C7" s="4">
        <v>42080.33</v>
      </c>
      <c r="D7" s="4">
        <v>53078.07</v>
      </c>
      <c r="E7" s="4">
        <v>44205.57</v>
      </c>
      <c r="F7" s="4">
        <v>42369.09</v>
      </c>
      <c r="G7" s="5">
        <v>41571.97</v>
      </c>
      <c r="H7" s="4">
        <v>42335.56</v>
      </c>
      <c r="I7" s="4">
        <v>38868.550000000003</v>
      </c>
      <c r="J7" s="5">
        <v>46465.33</v>
      </c>
      <c r="K7" s="4">
        <v>48609.77</v>
      </c>
      <c r="L7" s="4">
        <v>38520.58</v>
      </c>
      <c r="M7" s="4">
        <v>47020.61</v>
      </c>
    </row>
    <row r="8" spans="1:13" ht="16" thickBot="1" x14ac:dyDescent="0.4">
      <c r="A8" s="2">
        <f t="shared" si="0"/>
        <v>2017</v>
      </c>
      <c r="B8" s="4">
        <v>43753.53</v>
      </c>
      <c r="C8" s="5">
        <v>44043.42</v>
      </c>
      <c r="D8" s="4">
        <v>52018.26</v>
      </c>
      <c r="E8" s="5">
        <v>51168.55</v>
      </c>
      <c r="F8" s="4">
        <v>43484.22</v>
      </c>
      <c r="G8" s="5">
        <v>46664.78</v>
      </c>
      <c r="H8" s="4">
        <v>38161.99</v>
      </c>
      <c r="I8" s="4">
        <v>45709.14</v>
      </c>
      <c r="J8" s="4">
        <v>46033.57</v>
      </c>
      <c r="K8" s="4">
        <v>41626.54</v>
      </c>
      <c r="L8" s="4">
        <v>42970.26</v>
      </c>
      <c r="M8" s="4">
        <v>44894.48</v>
      </c>
    </row>
    <row r="9" spans="1:13" ht="16" thickBot="1" x14ac:dyDescent="0.4">
      <c r="A9" s="2">
        <f t="shared" si="0"/>
        <v>2016</v>
      </c>
      <c r="B9" s="5">
        <v>49623.4</v>
      </c>
      <c r="C9" s="4">
        <v>51470.73</v>
      </c>
      <c r="D9" s="5">
        <v>41847.99</v>
      </c>
      <c r="E9" s="4">
        <v>40261.69</v>
      </c>
      <c r="F9" s="4">
        <v>38169.42</v>
      </c>
      <c r="G9" s="4">
        <v>42866.59</v>
      </c>
      <c r="H9" s="4">
        <v>39487.19</v>
      </c>
      <c r="I9" s="4">
        <v>39662.449999999997</v>
      </c>
      <c r="J9" s="4">
        <v>38944.83</v>
      </c>
      <c r="K9" s="4">
        <v>39834.47</v>
      </c>
      <c r="L9" s="4">
        <v>43864.79</v>
      </c>
      <c r="M9" s="4">
        <v>45307.55</v>
      </c>
    </row>
    <row r="10" spans="1:13" ht="16" thickBot="1" x14ac:dyDescent="0.4">
      <c r="A10" s="2">
        <f t="shared" si="0"/>
        <v>2015</v>
      </c>
      <c r="B10" s="5">
        <v>41088.879999999997</v>
      </c>
      <c r="C10" s="5">
        <v>40989.620000000003</v>
      </c>
      <c r="D10" s="5">
        <v>39944.32</v>
      </c>
      <c r="E10" s="4">
        <v>36997.919999999998</v>
      </c>
      <c r="F10" s="4">
        <v>41260.43</v>
      </c>
      <c r="G10" s="5">
        <v>38804.83</v>
      </c>
      <c r="H10" s="4">
        <v>56506.2</v>
      </c>
      <c r="I10" s="4">
        <v>34436.720000000001</v>
      </c>
      <c r="J10" s="4">
        <v>34253.35</v>
      </c>
      <c r="K10" s="4">
        <v>32130.77</v>
      </c>
      <c r="L10" s="4">
        <v>37594.86</v>
      </c>
      <c r="M10" s="4">
        <v>50754.5</v>
      </c>
    </row>
    <row r="11" spans="1:13" ht="16" thickBot="1" x14ac:dyDescent="0.4">
      <c r="A11" s="2">
        <f t="shared" si="0"/>
        <v>2014</v>
      </c>
      <c r="B11" s="4">
        <v>31884.95</v>
      </c>
      <c r="C11" s="5">
        <v>26771.47</v>
      </c>
      <c r="D11" s="4">
        <v>27953.51</v>
      </c>
      <c r="E11" s="4">
        <v>27727.45</v>
      </c>
      <c r="F11" s="5">
        <v>32842.28</v>
      </c>
      <c r="G11" s="4">
        <v>37686.410000000003</v>
      </c>
      <c r="H11" s="4">
        <v>40708.769999999997</v>
      </c>
      <c r="I11" s="4">
        <v>34312.19</v>
      </c>
      <c r="J11" s="4">
        <v>37032.269999999997</v>
      </c>
      <c r="K11" s="4">
        <v>35254.910000000003</v>
      </c>
      <c r="L11" s="4">
        <v>41350.01</v>
      </c>
      <c r="M11" s="4">
        <v>37338.980000000003</v>
      </c>
    </row>
    <row r="12" spans="1:13" ht="16" thickBot="1" x14ac:dyDescent="0.4">
      <c r="A12" s="2">
        <f t="shared" si="0"/>
        <v>2013</v>
      </c>
      <c r="B12" s="5">
        <v>24224.52</v>
      </c>
      <c r="C12" s="5">
        <v>23143.23</v>
      </c>
      <c r="D12" s="4">
        <v>26865.91</v>
      </c>
      <c r="E12" s="4">
        <v>25498.21</v>
      </c>
      <c r="F12" s="5">
        <v>22676.13</v>
      </c>
      <c r="G12" s="5">
        <v>26633</v>
      </c>
      <c r="H12" s="4">
        <v>25850.5</v>
      </c>
      <c r="I12" s="4">
        <v>27361.3</v>
      </c>
      <c r="J12" s="4">
        <v>25676.69</v>
      </c>
      <c r="K12" s="4">
        <v>26275.32</v>
      </c>
      <c r="L12" s="4">
        <v>24658.63</v>
      </c>
      <c r="M12" s="4">
        <v>28197.759999999998</v>
      </c>
    </row>
    <row r="13" spans="1:13" ht="16" thickBot="1" x14ac:dyDescent="0.4">
      <c r="A13" s="2">
        <f t="shared" si="0"/>
        <v>2012</v>
      </c>
      <c r="B13" s="5">
        <v>12748.36</v>
      </c>
      <c r="C13" s="4">
        <v>15550.44</v>
      </c>
      <c r="D13" s="5">
        <v>19468.009999999998</v>
      </c>
      <c r="E13" s="4">
        <v>24014.28</v>
      </c>
      <c r="F13" s="5">
        <v>21933.91</v>
      </c>
      <c r="G13" s="4">
        <v>26643.86</v>
      </c>
      <c r="H13" s="4">
        <v>27645.51</v>
      </c>
      <c r="I13" s="4">
        <v>24931.599999999999</v>
      </c>
      <c r="J13" s="4">
        <v>24169.7</v>
      </c>
      <c r="K13" s="4">
        <v>23663.88</v>
      </c>
      <c r="L13" s="4">
        <v>22352.89</v>
      </c>
      <c r="M13" s="4">
        <v>24954.63</v>
      </c>
    </row>
    <row r="14" spans="1:13" ht="16" thickBot="1" x14ac:dyDescent="0.4">
      <c r="A14" s="2">
        <f t="shared" si="0"/>
        <v>2011</v>
      </c>
      <c r="B14" s="4">
        <v>13738.24</v>
      </c>
      <c r="C14" s="5">
        <v>8840.7099999999991</v>
      </c>
      <c r="D14" s="5">
        <v>13079.64</v>
      </c>
      <c r="E14" s="5">
        <v>15246.39</v>
      </c>
      <c r="F14" s="4">
        <v>21180.58</v>
      </c>
      <c r="G14" s="4">
        <v>20412.89</v>
      </c>
      <c r="H14" s="4">
        <v>22045.85</v>
      </c>
      <c r="I14" s="4">
        <v>17622.439999999999</v>
      </c>
      <c r="J14" s="4">
        <v>16158.35</v>
      </c>
      <c r="K14" s="4">
        <v>15171.79</v>
      </c>
      <c r="L14" s="4">
        <v>19805.47</v>
      </c>
      <c r="M14" s="4">
        <v>16777.61</v>
      </c>
    </row>
    <row r="15" spans="1:13" ht="16" thickBot="1" x14ac:dyDescent="0.4">
      <c r="A15" s="2">
        <f t="shared" si="0"/>
        <v>2010</v>
      </c>
      <c r="B15" s="4">
        <v>11853.05</v>
      </c>
      <c r="C15" s="4">
        <v>13582.85</v>
      </c>
      <c r="D15" s="4">
        <v>13566.17</v>
      </c>
      <c r="E15" s="5">
        <v>13176.06</v>
      </c>
      <c r="F15" s="4">
        <v>12005.25</v>
      </c>
      <c r="G15" s="5">
        <v>11840.27</v>
      </c>
      <c r="H15" s="4">
        <v>12267.19</v>
      </c>
      <c r="I15" s="4">
        <v>9152.3799999999992</v>
      </c>
      <c r="J15" s="4">
        <v>9591.7199999999993</v>
      </c>
      <c r="K15" s="4">
        <v>11760.24</v>
      </c>
      <c r="L15" s="4">
        <v>11134.77</v>
      </c>
      <c r="M15" s="4">
        <v>14932.43</v>
      </c>
    </row>
    <row r="16" spans="1:13" ht="16" thickBot="1" x14ac:dyDescent="0.4">
      <c r="A16" s="2">
        <f t="shared" si="0"/>
        <v>2009</v>
      </c>
      <c r="B16" s="4">
        <v>9428.98</v>
      </c>
      <c r="C16" s="4">
        <v>6963.79</v>
      </c>
      <c r="D16" s="5">
        <v>7344.57</v>
      </c>
      <c r="E16" s="4">
        <v>9717.8700000000008</v>
      </c>
      <c r="F16" s="4">
        <v>11296.58</v>
      </c>
      <c r="G16" s="5">
        <v>12061.81</v>
      </c>
      <c r="H16" s="4">
        <v>12397.66</v>
      </c>
      <c r="I16" s="4">
        <v>14155.62</v>
      </c>
      <c r="J16" s="4">
        <v>12345.72</v>
      </c>
      <c r="K16" s="4">
        <v>11252.8</v>
      </c>
      <c r="L16" s="4">
        <v>11622.32</v>
      </c>
      <c r="M16" s="4">
        <v>15342.67</v>
      </c>
    </row>
    <row r="17" spans="1:13" ht="16" thickBot="1" x14ac:dyDescent="0.4">
      <c r="A17" s="2">
        <f t="shared" si="0"/>
        <v>2008</v>
      </c>
      <c r="B17" s="5">
        <v>11580.53</v>
      </c>
      <c r="C17" s="4">
        <v>10491.77</v>
      </c>
      <c r="D17" s="5">
        <v>9688.09</v>
      </c>
      <c r="E17" s="4">
        <v>9176.1200000000008</v>
      </c>
      <c r="F17" s="4">
        <v>9819.23</v>
      </c>
      <c r="G17" s="4">
        <v>9031.91</v>
      </c>
      <c r="H17" s="4">
        <v>11298.62</v>
      </c>
      <c r="I17" s="4">
        <v>10826.36</v>
      </c>
      <c r="J17" s="4">
        <v>10159.81</v>
      </c>
      <c r="K17" s="4">
        <v>10006.42</v>
      </c>
      <c r="L17" s="4">
        <v>9371.82</v>
      </c>
      <c r="M17" s="4">
        <v>8357.8799999999992</v>
      </c>
    </row>
    <row r="18" spans="1:13" ht="16" thickBot="1" x14ac:dyDescent="0.4">
      <c r="A18" s="2">
        <f t="shared" si="0"/>
        <v>2007</v>
      </c>
      <c r="B18" s="4">
        <v>5157.49</v>
      </c>
      <c r="C18" s="5">
        <v>5486.62</v>
      </c>
      <c r="D18" s="5">
        <v>7686.76</v>
      </c>
      <c r="E18" s="4">
        <v>5983.68</v>
      </c>
      <c r="F18" s="5">
        <v>7925.61</v>
      </c>
      <c r="G18" s="5">
        <v>8868.84</v>
      </c>
      <c r="H18" s="4">
        <v>7034.65</v>
      </c>
      <c r="I18" s="4">
        <v>6696.69</v>
      </c>
      <c r="J18" s="4">
        <v>6641.41</v>
      </c>
      <c r="K18" s="4">
        <v>8817.36</v>
      </c>
      <c r="L18" s="4">
        <v>9000.7900000000009</v>
      </c>
      <c r="M18" s="4">
        <v>8804.91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DCB6-AD35-40F0-BAEF-0C1D362D04DF}">
  <dimension ref="A1:H205"/>
  <sheetViews>
    <sheetView tabSelected="1" topLeftCell="G1" workbookViewId="0">
      <selection activeCell="F19" sqref="F19"/>
    </sheetView>
  </sheetViews>
  <sheetFormatPr defaultColWidth="12.54296875" defaultRowHeight="14.5" x14ac:dyDescent="0.35"/>
  <sheetData>
    <row r="1" spans="1:8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G1" t="s">
        <v>20</v>
      </c>
      <c r="H1" t="s">
        <v>21</v>
      </c>
    </row>
    <row r="2" spans="1:8" x14ac:dyDescent="0.35">
      <c r="A2" s="6">
        <v>39083</v>
      </c>
      <c r="B2" s="7">
        <v>5157.49</v>
      </c>
      <c r="G2" t="s">
        <v>22</v>
      </c>
      <c r="H2" s="7">
        <f>_xlfn.FORECAST.ETS.STAT($B$2:$B$193,$A$2:$A$193,1,1,1)</f>
        <v>0.5</v>
      </c>
    </row>
    <row r="3" spans="1:8" x14ac:dyDescent="0.35">
      <c r="A3" s="6">
        <v>39114</v>
      </c>
      <c r="B3" s="7">
        <v>5486.62</v>
      </c>
      <c r="G3" t="s">
        <v>23</v>
      </c>
      <c r="H3" s="7">
        <f>_xlfn.FORECAST.ETS.STAT($B$2:$B$193,$A$2:$A$193,2,1,1)</f>
        <v>1E-3</v>
      </c>
    </row>
    <row r="4" spans="1:8" x14ac:dyDescent="0.35">
      <c r="A4" s="6">
        <v>39142</v>
      </c>
      <c r="B4" s="7">
        <v>7686.76</v>
      </c>
      <c r="G4" t="s">
        <v>24</v>
      </c>
      <c r="H4" s="7">
        <f>_xlfn.FORECAST.ETS.STAT($B$2:$B$193,$A$2:$A$193,3,1,1)</f>
        <v>2.2204460492503131E-16</v>
      </c>
    </row>
    <row r="5" spans="1:8" x14ac:dyDescent="0.35">
      <c r="A5" s="6">
        <v>39173</v>
      </c>
      <c r="B5" s="7">
        <v>5983.68</v>
      </c>
      <c r="G5" t="s">
        <v>25</v>
      </c>
      <c r="H5" s="7">
        <f>_xlfn.FORECAST.ETS.STAT($B$2:$B$193,$A$2:$A$193,4,1,1)</f>
        <v>1.7241373355164546</v>
      </c>
    </row>
    <row r="6" spans="1:8" x14ac:dyDescent="0.35">
      <c r="A6" s="6">
        <v>39203</v>
      </c>
      <c r="B6" s="7">
        <v>7925.61</v>
      </c>
      <c r="G6" t="s">
        <v>26</v>
      </c>
      <c r="H6" s="7">
        <f>_xlfn.FORECAST.ETS.STAT($B$2:$B$193,$A$2:$A$193,5,1,1)</f>
        <v>0.10193802461324274</v>
      </c>
    </row>
    <row r="7" spans="1:8" x14ac:dyDescent="0.35">
      <c r="A7" s="6">
        <v>39234</v>
      </c>
      <c r="B7" s="7">
        <v>8868.84</v>
      </c>
      <c r="G7" t="s">
        <v>27</v>
      </c>
      <c r="H7" s="7">
        <f>_xlfn.FORECAST.ETS.STAT($B$2:$B$193,$A$2:$A$193,6,1,1)</f>
        <v>5340.9107006184186</v>
      </c>
    </row>
    <row r="8" spans="1:8" x14ac:dyDescent="0.35">
      <c r="A8" s="6">
        <v>39264</v>
      </c>
      <c r="B8" s="7">
        <v>7034.65</v>
      </c>
      <c r="G8" t="s">
        <v>28</v>
      </c>
      <c r="H8" s="7">
        <f>_xlfn.FORECAST.ETS.STAT($B$2:$B$193,$A$2:$A$193,7,1,1)</f>
        <v>7372.7899019428341</v>
      </c>
    </row>
    <row r="9" spans="1:8" x14ac:dyDescent="0.35">
      <c r="A9" s="6">
        <v>39295</v>
      </c>
      <c r="B9" s="7">
        <v>6696.69</v>
      </c>
    </row>
    <row r="10" spans="1:8" x14ac:dyDescent="0.35">
      <c r="A10" s="6">
        <v>39326</v>
      </c>
      <c r="B10" s="7">
        <v>6641.41</v>
      </c>
    </row>
    <row r="11" spans="1:8" x14ac:dyDescent="0.35">
      <c r="A11" s="6">
        <v>39356</v>
      </c>
      <c r="B11" s="7">
        <v>8817.36</v>
      </c>
    </row>
    <row r="12" spans="1:8" x14ac:dyDescent="0.35">
      <c r="A12" s="6">
        <v>39387</v>
      </c>
      <c r="B12" s="7">
        <v>9000.7900000000009</v>
      </c>
    </row>
    <row r="13" spans="1:8" x14ac:dyDescent="0.35">
      <c r="A13" s="6">
        <v>39417</v>
      </c>
      <c r="B13" s="7">
        <v>8804.91</v>
      </c>
    </row>
    <row r="14" spans="1:8" x14ac:dyDescent="0.35">
      <c r="A14" s="6">
        <v>39448</v>
      </c>
      <c r="B14" s="7">
        <v>11580.53</v>
      </c>
    </row>
    <row r="15" spans="1:8" x14ac:dyDescent="0.35">
      <c r="A15" s="6">
        <v>39479</v>
      </c>
      <c r="B15" s="7">
        <v>10491.77</v>
      </c>
    </row>
    <row r="16" spans="1:8" x14ac:dyDescent="0.35">
      <c r="A16" s="6">
        <v>39508</v>
      </c>
      <c r="B16" s="7">
        <v>9688.09</v>
      </c>
    </row>
    <row r="17" spans="1:2" x14ac:dyDescent="0.35">
      <c r="A17" s="6">
        <v>39539</v>
      </c>
      <c r="B17" s="7">
        <v>9176.1200000000008</v>
      </c>
    </row>
    <row r="18" spans="1:2" x14ac:dyDescent="0.35">
      <c r="A18" s="6">
        <v>39569</v>
      </c>
      <c r="B18" s="7">
        <v>9819.23</v>
      </c>
    </row>
    <row r="19" spans="1:2" x14ac:dyDescent="0.35">
      <c r="A19" s="6">
        <v>39600</v>
      </c>
      <c r="B19" s="7">
        <v>9031.91</v>
      </c>
    </row>
    <row r="20" spans="1:2" x14ac:dyDescent="0.35">
      <c r="A20" s="6">
        <v>39630</v>
      </c>
      <c r="B20" s="7">
        <v>11298.62</v>
      </c>
    </row>
    <row r="21" spans="1:2" x14ac:dyDescent="0.35">
      <c r="A21" s="6">
        <v>39661</v>
      </c>
      <c r="B21" s="7">
        <v>10826.36</v>
      </c>
    </row>
    <row r="22" spans="1:2" x14ac:dyDescent="0.35">
      <c r="A22" s="6">
        <v>39692</v>
      </c>
      <c r="B22" s="7">
        <v>10159.81</v>
      </c>
    </row>
    <row r="23" spans="1:2" x14ac:dyDescent="0.35">
      <c r="A23" s="6">
        <v>39722</v>
      </c>
      <c r="B23" s="7">
        <v>10006.42</v>
      </c>
    </row>
    <row r="24" spans="1:2" x14ac:dyDescent="0.35">
      <c r="A24" s="6">
        <v>39753</v>
      </c>
      <c r="B24" s="7">
        <v>9371.82</v>
      </c>
    </row>
    <row r="25" spans="1:2" x14ac:dyDescent="0.35">
      <c r="A25" s="6">
        <v>39783</v>
      </c>
      <c r="B25" s="7">
        <v>8357.8799999999992</v>
      </c>
    </row>
    <row r="26" spans="1:2" x14ac:dyDescent="0.35">
      <c r="A26" s="6">
        <v>39814</v>
      </c>
      <c r="B26" s="7">
        <v>9428.98</v>
      </c>
    </row>
    <row r="27" spans="1:2" x14ac:dyDescent="0.35">
      <c r="A27" s="6">
        <v>39845</v>
      </c>
      <c r="B27" s="7">
        <v>6963.79</v>
      </c>
    </row>
    <row r="28" spans="1:2" x14ac:dyDescent="0.35">
      <c r="A28" s="6">
        <v>39873</v>
      </c>
      <c r="B28" s="7">
        <v>7344.57</v>
      </c>
    </row>
    <row r="29" spans="1:2" x14ac:dyDescent="0.35">
      <c r="A29" s="6">
        <v>39904</v>
      </c>
      <c r="B29" s="7">
        <v>9717.8700000000008</v>
      </c>
    </row>
    <row r="30" spans="1:2" x14ac:dyDescent="0.35">
      <c r="A30" s="6">
        <v>39934</v>
      </c>
      <c r="B30" s="7">
        <v>11296.58</v>
      </c>
    </row>
    <row r="31" spans="1:2" x14ac:dyDescent="0.35">
      <c r="A31" s="6">
        <v>39965</v>
      </c>
      <c r="B31" s="7">
        <v>12061.81</v>
      </c>
    </row>
    <row r="32" spans="1:2" x14ac:dyDescent="0.35">
      <c r="A32" s="6">
        <v>39995</v>
      </c>
      <c r="B32" s="7">
        <v>12397.66</v>
      </c>
    </row>
    <row r="33" spans="1:2" x14ac:dyDescent="0.35">
      <c r="A33" s="6">
        <v>40026</v>
      </c>
      <c r="B33" s="7">
        <v>14155.62</v>
      </c>
    </row>
    <row r="34" spans="1:2" x14ac:dyDescent="0.35">
      <c r="A34" s="6">
        <v>40057</v>
      </c>
      <c r="B34" s="7">
        <v>12345.72</v>
      </c>
    </row>
    <row r="35" spans="1:2" x14ac:dyDescent="0.35">
      <c r="A35" s="6">
        <v>40087</v>
      </c>
      <c r="B35" s="7">
        <v>11252.8</v>
      </c>
    </row>
    <row r="36" spans="1:2" x14ac:dyDescent="0.35">
      <c r="A36" s="6">
        <v>40118</v>
      </c>
      <c r="B36" s="7">
        <v>11622.32</v>
      </c>
    </row>
    <row r="37" spans="1:2" x14ac:dyDescent="0.35">
      <c r="A37" s="6">
        <v>40148</v>
      </c>
      <c r="B37" s="7">
        <v>15342.67</v>
      </c>
    </row>
    <row r="38" spans="1:2" x14ac:dyDescent="0.35">
      <c r="A38" s="6">
        <v>40179</v>
      </c>
      <c r="B38" s="7">
        <v>11853.05</v>
      </c>
    </row>
    <row r="39" spans="1:2" x14ac:dyDescent="0.35">
      <c r="A39" s="6">
        <v>40210</v>
      </c>
      <c r="B39" s="7">
        <v>13582.85</v>
      </c>
    </row>
    <row r="40" spans="1:2" x14ac:dyDescent="0.35">
      <c r="A40" s="6">
        <v>40238</v>
      </c>
      <c r="B40" s="7">
        <v>13566.17</v>
      </c>
    </row>
    <row r="41" spans="1:2" x14ac:dyDescent="0.35">
      <c r="A41" s="6">
        <v>40269</v>
      </c>
      <c r="B41" s="7">
        <v>13176.06</v>
      </c>
    </row>
    <row r="42" spans="1:2" x14ac:dyDescent="0.35">
      <c r="A42" s="6">
        <v>40299</v>
      </c>
      <c r="B42" s="7">
        <v>12005.25</v>
      </c>
    </row>
    <row r="43" spans="1:2" x14ac:dyDescent="0.35">
      <c r="A43" s="6">
        <v>40330</v>
      </c>
      <c r="B43" s="7">
        <v>11840.27</v>
      </c>
    </row>
    <row r="44" spans="1:2" x14ac:dyDescent="0.35">
      <c r="A44" s="6">
        <v>40360</v>
      </c>
      <c r="B44" s="7">
        <v>12267.19</v>
      </c>
    </row>
    <row r="45" spans="1:2" x14ac:dyDescent="0.35">
      <c r="A45" s="6">
        <v>40391</v>
      </c>
      <c r="B45" s="7">
        <v>9152.3799999999992</v>
      </c>
    </row>
    <row r="46" spans="1:2" x14ac:dyDescent="0.35">
      <c r="A46" s="6">
        <v>40422</v>
      </c>
      <c r="B46" s="7">
        <v>9591.7199999999993</v>
      </c>
    </row>
    <row r="47" spans="1:2" x14ac:dyDescent="0.35">
      <c r="A47" s="6">
        <v>40452</v>
      </c>
      <c r="B47" s="7">
        <v>11760.24</v>
      </c>
    </row>
    <row r="48" spans="1:2" x14ac:dyDescent="0.35">
      <c r="A48" s="6">
        <v>40483</v>
      </c>
      <c r="B48" s="7">
        <v>11134.77</v>
      </c>
    </row>
    <row r="49" spans="1:2" x14ac:dyDescent="0.35">
      <c r="A49" s="6">
        <v>40513</v>
      </c>
      <c r="B49" s="7">
        <v>14932.43</v>
      </c>
    </row>
    <row r="50" spans="1:2" x14ac:dyDescent="0.35">
      <c r="A50" s="6">
        <v>40544</v>
      </c>
      <c r="B50" s="7">
        <v>13738.24</v>
      </c>
    </row>
    <row r="51" spans="1:2" x14ac:dyDescent="0.35">
      <c r="A51" s="6">
        <v>40575</v>
      </c>
      <c r="B51" s="7">
        <v>8840.7099999999991</v>
      </c>
    </row>
    <row r="52" spans="1:2" x14ac:dyDescent="0.35">
      <c r="A52" s="6">
        <v>40603</v>
      </c>
      <c r="B52" s="7">
        <v>13079.64</v>
      </c>
    </row>
    <row r="53" spans="1:2" x14ac:dyDescent="0.35">
      <c r="A53" s="6">
        <v>40634</v>
      </c>
      <c r="B53" s="7">
        <v>15246.39</v>
      </c>
    </row>
    <row r="54" spans="1:2" x14ac:dyDescent="0.35">
      <c r="A54" s="6">
        <v>40664</v>
      </c>
      <c r="B54" s="7">
        <v>21180.58</v>
      </c>
    </row>
    <row r="55" spans="1:2" x14ac:dyDescent="0.35">
      <c r="A55" s="6">
        <v>40695</v>
      </c>
      <c r="B55" s="7">
        <v>20412.89</v>
      </c>
    </row>
    <row r="56" spans="1:2" x14ac:dyDescent="0.35">
      <c r="A56" s="6">
        <v>40725</v>
      </c>
      <c r="B56" s="7">
        <v>22045.85</v>
      </c>
    </row>
    <row r="57" spans="1:2" x14ac:dyDescent="0.35">
      <c r="A57" s="6">
        <v>40756</v>
      </c>
      <c r="B57" s="7">
        <v>17622.439999999999</v>
      </c>
    </row>
    <row r="58" spans="1:2" x14ac:dyDescent="0.35">
      <c r="A58" s="6">
        <v>40787</v>
      </c>
      <c r="B58" s="7">
        <v>16158.35</v>
      </c>
    </row>
    <row r="59" spans="1:2" x14ac:dyDescent="0.35">
      <c r="A59" s="6">
        <v>40817</v>
      </c>
      <c r="B59" s="7">
        <v>15171.79</v>
      </c>
    </row>
    <row r="60" spans="1:2" x14ac:dyDescent="0.35">
      <c r="A60" s="6">
        <v>40848</v>
      </c>
      <c r="B60" s="7">
        <v>19805.47</v>
      </c>
    </row>
    <row r="61" spans="1:2" x14ac:dyDescent="0.35">
      <c r="A61" s="6">
        <v>40878</v>
      </c>
      <c r="B61" s="7">
        <v>16777.61</v>
      </c>
    </row>
    <row r="62" spans="1:2" x14ac:dyDescent="0.35">
      <c r="A62" s="6">
        <v>40909</v>
      </c>
      <c r="B62" s="7">
        <v>12748.36</v>
      </c>
    </row>
    <row r="63" spans="1:2" x14ac:dyDescent="0.35">
      <c r="A63" s="6">
        <v>40940</v>
      </c>
      <c r="B63" s="7">
        <v>15550.44</v>
      </c>
    </row>
    <row r="64" spans="1:2" x14ac:dyDescent="0.35">
      <c r="A64" s="6">
        <v>40969</v>
      </c>
      <c r="B64" s="7">
        <v>19468.009999999998</v>
      </c>
    </row>
    <row r="65" spans="1:2" x14ac:dyDescent="0.35">
      <c r="A65" s="6">
        <v>41000</v>
      </c>
      <c r="B65" s="7">
        <v>24014.28</v>
      </c>
    </row>
    <row r="66" spans="1:2" x14ac:dyDescent="0.35">
      <c r="A66" s="6">
        <v>41030</v>
      </c>
      <c r="B66" s="7">
        <v>21933.91</v>
      </c>
    </row>
    <row r="67" spans="1:2" x14ac:dyDescent="0.35">
      <c r="A67" s="6">
        <v>41061</v>
      </c>
      <c r="B67" s="7">
        <v>26643.86</v>
      </c>
    </row>
    <row r="68" spans="1:2" x14ac:dyDescent="0.35">
      <c r="A68" s="6">
        <v>41091</v>
      </c>
      <c r="B68" s="7">
        <v>27645.51</v>
      </c>
    </row>
    <row r="69" spans="1:2" x14ac:dyDescent="0.35">
      <c r="A69" s="6">
        <v>41122</v>
      </c>
      <c r="B69" s="7">
        <v>24931.599999999999</v>
      </c>
    </row>
    <row r="70" spans="1:2" x14ac:dyDescent="0.35">
      <c r="A70" s="6">
        <v>41153</v>
      </c>
      <c r="B70" s="7">
        <v>24169.7</v>
      </c>
    </row>
    <row r="71" spans="1:2" x14ac:dyDescent="0.35">
      <c r="A71" s="6">
        <v>41183</v>
      </c>
      <c r="B71" s="7">
        <v>23663.88</v>
      </c>
    </row>
    <row r="72" spans="1:2" x14ac:dyDescent="0.35">
      <c r="A72" s="6">
        <v>41214</v>
      </c>
      <c r="B72" s="7">
        <v>22352.89</v>
      </c>
    </row>
    <row r="73" spans="1:2" x14ac:dyDescent="0.35">
      <c r="A73" s="6">
        <v>41244</v>
      </c>
      <c r="B73" s="7">
        <v>24954.63</v>
      </c>
    </row>
    <row r="74" spans="1:2" x14ac:dyDescent="0.35">
      <c r="A74" s="6">
        <v>41275</v>
      </c>
      <c r="B74" s="7">
        <v>24224.52</v>
      </c>
    </row>
    <row r="75" spans="1:2" x14ac:dyDescent="0.35">
      <c r="A75" s="6">
        <v>41306</v>
      </c>
      <c r="B75" s="7">
        <v>23143.23</v>
      </c>
    </row>
    <row r="76" spans="1:2" x14ac:dyDescent="0.35">
      <c r="A76" s="6">
        <v>41334</v>
      </c>
      <c r="B76" s="7">
        <v>26865.91</v>
      </c>
    </row>
    <row r="77" spans="1:2" x14ac:dyDescent="0.35">
      <c r="A77" s="6">
        <v>41365</v>
      </c>
      <c r="B77" s="7">
        <v>25498.21</v>
      </c>
    </row>
    <row r="78" spans="1:2" x14ac:dyDescent="0.35">
      <c r="A78" s="6">
        <v>41395</v>
      </c>
      <c r="B78" s="7">
        <v>22676.13</v>
      </c>
    </row>
    <row r="79" spans="1:2" x14ac:dyDescent="0.35">
      <c r="A79" s="6">
        <v>41426</v>
      </c>
      <c r="B79" s="7">
        <v>26633</v>
      </c>
    </row>
    <row r="80" spans="1:2" x14ac:dyDescent="0.35">
      <c r="A80" s="6">
        <v>41456</v>
      </c>
      <c r="B80" s="7">
        <v>25850.5</v>
      </c>
    </row>
    <row r="81" spans="1:2" x14ac:dyDescent="0.35">
      <c r="A81" s="6">
        <v>41487</v>
      </c>
      <c r="B81" s="7">
        <v>27361.3</v>
      </c>
    </row>
    <row r="82" spans="1:2" x14ac:dyDescent="0.35">
      <c r="A82" s="6">
        <v>41518</v>
      </c>
      <c r="B82" s="7">
        <v>25676.69</v>
      </c>
    </row>
    <row r="83" spans="1:2" x14ac:dyDescent="0.35">
      <c r="A83" s="6">
        <v>41548</v>
      </c>
      <c r="B83" s="7">
        <v>26275.32</v>
      </c>
    </row>
    <row r="84" spans="1:2" x14ac:dyDescent="0.35">
      <c r="A84" s="6">
        <v>41579</v>
      </c>
      <c r="B84" s="7">
        <v>24658.63</v>
      </c>
    </row>
    <row r="85" spans="1:2" x14ac:dyDescent="0.35">
      <c r="A85" s="6">
        <v>41609</v>
      </c>
      <c r="B85" s="7">
        <v>28197.759999999998</v>
      </c>
    </row>
    <row r="86" spans="1:2" x14ac:dyDescent="0.35">
      <c r="A86" s="6">
        <v>41640</v>
      </c>
      <c r="B86" s="7">
        <v>31884.95</v>
      </c>
    </row>
    <row r="87" spans="1:2" x14ac:dyDescent="0.35">
      <c r="A87" s="6">
        <v>41671</v>
      </c>
      <c r="B87" s="7">
        <v>26771.47</v>
      </c>
    </row>
    <row r="88" spans="1:2" x14ac:dyDescent="0.35">
      <c r="A88" s="6">
        <v>41699</v>
      </c>
      <c r="B88" s="7">
        <v>27953.51</v>
      </c>
    </row>
    <row r="89" spans="1:2" x14ac:dyDescent="0.35">
      <c r="A89" s="6">
        <v>41730</v>
      </c>
      <c r="B89" s="7">
        <v>27727.45</v>
      </c>
    </row>
    <row r="90" spans="1:2" x14ac:dyDescent="0.35">
      <c r="A90" s="6">
        <v>41760</v>
      </c>
      <c r="B90" s="7">
        <v>32842.28</v>
      </c>
    </row>
    <row r="91" spans="1:2" x14ac:dyDescent="0.35">
      <c r="A91" s="6">
        <v>41791</v>
      </c>
      <c r="B91" s="7">
        <v>37686.410000000003</v>
      </c>
    </row>
    <row r="92" spans="1:2" x14ac:dyDescent="0.35">
      <c r="A92" s="6">
        <v>41821</v>
      </c>
      <c r="B92" s="7">
        <v>40708.769999999997</v>
      </c>
    </row>
    <row r="93" spans="1:2" x14ac:dyDescent="0.35">
      <c r="A93" s="6">
        <v>41852</v>
      </c>
      <c r="B93" s="7">
        <v>34312.19</v>
      </c>
    </row>
    <row r="94" spans="1:2" x14ac:dyDescent="0.35">
      <c r="A94" s="6">
        <v>41883</v>
      </c>
      <c r="B94" s="7">
        <v>37032.269999999997</v>
      </c>
    </row>
    <row r="95" spans="1:2" x14ac:dyDescent="0.35">
      <c r="A95" s="6">
        <v>41913</v>
      </c>
      <c r="B95" s="7">
        <v>35254.910000000003</v>
      </c>
    </row>
    <row r="96" spans="1:2" x14ac:dyDescent="0.35">
      <c r="A96" s="6">
        <v>41944</v>
      </c>
      <c r="B96" s="7">
        <v>41350.01</v>
      </c>
    </row>
    <row r="97" spans="1:2" x14ac:dyDescent="0.35">
      <c r="A97" s="6">
        <v>41974</v>
      </c>
      <c r="B97" s="7">
        <v>37338.980000000003</v>
      </c>
    </row>
    <row r="98" spans="1:2" x14ac:dyDescent="0.35">
      <c r="A98" s="6">
        <v>42005</v>
      </c>
      <c r="B98" s="7">
        <v>41088.879999999997</v>
      </c>
    </row>
    <row r="99" spans="1:2" x14ac:dyDescent="0.35">
      <c r="A99" s="6">
        <v>42036</v>
      </c>
      <c r="B99" s="7">
        <v>40989.620000000003</v>
      </c>
    </row>
    <row r="100" spans="1:2" x14ac:dyDescent="0.35">
      <c r="A100" s="6">
        <v>42064</v>
      </c>
      <c r="B100" s="7">
        <v>39944.32</v>
      </c>
    </row>
    <row r="101" spans="1:2" x14ac:dyDescent="0.35">
      <c r="A101" s="6">
        <v>42095</v>
      </c>
      <c r="B101" s="7">
        <v>36997.919999999998</v>
      </c>
    </row>
    <row r="102" spans="1:2" x14ac:dyDescent="0.35">
      <c r="A102" s="6">
        <v>42125</v>
      </c>
      <c r="B102" s="7">
        <v>41260.43</v>
      </c>
    </row>
    <row r="103" spans="1:2" x14ac:dyDescent="0.35">
      <c r="A103" s="6">
        <v>42156</v>
      </c>
      <c r="B103" s="7">
        <v>38804.83</v>
      </c>
    </row>
    <row r="104" spans="1:2" x14ac:dyDescent="0.35">
      <c r="A104" s="6">
        <v>42186</v>
      </c>
      <c r="B104" s="7">
        <v>56506.2</v>
      </c>
    </row>
    <row r="105" spans="1:2" x14ac:dyDescent="0.35">
      <c r="A105" s="6">
        <v>42217</v>
      </c>
      <c r="B105" s="7">
        <v>34436.720000000001</v>
      </c>
    </row>
    <row r="106" spans="1:2" x14ac:dyDescent="0.35">
      <c r="A106" s="6">
        <v>42248</v>
      </c>
      <c r="B106" s="7">
        <v>34253.35</v>
      </c>
    </row>
    <row r="107" spans="1:2" x14ac:dyDescent="0.35">
      <c r="A107" s="6">
        <v>42278</v>
      </c>
      <c r="B107" s="7">
        <v>32130.77</v>
      </c>
    </row>
    <row r="108" spans="1:2" x14ac:dyDescent="0.35">
      <c r="A108" s="6">
        <v>42309</v>
      </c>
      <c r="B108" s="7">
        <v>37594.86</v>
      </c>
    </row>
    <row r="109" spans="1:2" x14ac:dyDescent="0.35">
      <c r="A109" s="6">
        <v>42339</v>
      </c>
      <c r="B109" s="7">
        <v>50754.5</v>
      </c>
    </row>
    <row r="110" spans="1:2" x14ac:dyDescent="0.35">
      <c r="A110" s="6">
        <v>42370</v>
      </c>
      <c r="B110" s="7">
        <v>49623.4</v>
      </c>
    </row>
    <row r="111" spans="1:2" x14ac:dyDescent="0.35">
      <c r="A111" s="6">
        <v>42401</v>
      </c>
      <c r="B111" s="7">
        <v>51470.73</v>
      </c>
    </row>
    <row r="112" spans="1:2" x14ac:dyDescent="0.35">
      <c r="A112" s="6">
        <v>42430</v>
      </c>
      <c r="B112" s="7">
        <v>41847.99</v>
      </c>
    </row>
    <row r="113" spans="1:2" x14ac:dyDescent="0.35">
      <c r="A113" s="6">
        <v>42461</v>
      </c>
      <c r="B113" s="7">
        <v>40261.69</v>
      </c>
    </row>
    <row r="114" spans="1:2" x14ac:dyDescent="0.35">
      <c r="A114" s="6">
        <v>42491</v>
      </c>
      <c r="B114" s="7">
        <v>38169.42</v>
      </c>
    </row>
    <row r="115" spans="1:2" x14ac:dyDescent="0.35">
      <c r="A115" s="6">
        <v>42522</v>
      </c>
      <c r="B115" s="7">
        <v>42866.59</v>
      </c>
    </row>
    <row r="116" spans="1:2" x14ac:dyDescent="0.35">
      <c r="A116" s="6">
        <v>42552</v>
      </c>
      <c r="B116" s="7">
        <v>39487.19</v>
      </c>
    </row>
    <row r="117" spans="1:2" x14ac:dyDescent="0.35">
      <c r="A117" s="6">
        <v>42583</v>
      </c>
      <c r="B117" s="7">
        <v>39662.449999999997</v>
      </c>
    </row>
    <row r="118" spans="1:2" x14ac:dyDescent="0.35">
      <c r="A118" s="6">
        <v>42614</v>
      </c>
      <c r="B118" s="7">
        <v>38944.83</v>
      </c>
    </row>
    <row r="119" spans="1:2" x14ac:dyDescent="0.35">
      <c r="A119" s="6">
        <v>42644</v>
      </c>
      <c r="B119" s="7">
        <v>39834.47</v>
      </c>
    </row>
    <row r="120" spans="1:2" x14ac:dyDescent="0.35">
      <c r="A120" s="6">
        <v>42675</v>
      </c>
      <c r="B120" s="7">
        <v>43864.79</v>
      </c>
    </row>
    <row r="121" spans="1:2" x14ac:dyDescent="0.35">
      <c r="A121" s="6">
        <v>42705</v>
      </c>
      <c r="B121" s="7">
        <v>45307.55</v>
      </c>
    </row>
    <row r="122" spans="1:2" x14ac:dyDescent="0.35">
      <c r="A122" s="6">
        <v>42736</v>
      </c>
      <c r="B122" s="7">
        <v>43753.53</v>
      </c>
    </row>
    <row r="123" spans="1:2" x14ac:dyDescent="0.35">
      <c r="A123" s="6">
        <v>42767</v>
      </c>
      <c r="B123" s="7">
        <v>44043.42</v>
      </c>
    </row>
    <row r="124" spans="1:2" x14ac:dyDescent="0.35">
      <c r="A124" s="6">
        <v>42795</v>
      </c>
      <c r="B124" s="7">
        <v>52018.26</v>
      </c>
    </row>
    <row r="125" spans="1:2" x14ac:dyDescent="0.35">
      <c r="A125" s="6">
        <v>42826</v>
      </c>
      <c r="B125" s="7">
        <v>51168.55</v>
      </c>
    </row>
    <row r="126" spans="1:2" x14ac:dyDescent="0.35">
      <c r="A126" s="6">
        <v>42856</v>
      </c>
      <c r="B126" s="7">
        <v>43484.22</v>
      </c>
    </row>
    <row r="127" spans="1:2" x14ac:dyDescent="0.35">
      <c r="A127" s="6">
        <v>42887</v>
      </c>
      <c r="B127" s="7">
        <v>46664.78</v>
      </c>
    </row>
    <row r="128" spans="1:2" x14ac:dyDescent="0.35">
      <c r="A128" s="6">
        <v>42917</v>
      </c>
      <c r="B128" s="7">
        <v>38161.99</v>
      </c>
    </row>
    <row r="129" spans="1:2" x14ac:dyDescent="0.35">
      <c r="A129" s="6">
        <v>42948</v>
      </c>
      <c r="B129" s="7">
        <v>45709.14</v>
      </c>
    </row>
    <row r="130" spans="1:2" x14ac:dyDescent="0.35">
      <c r="A130" s="6">
        <v>42979</v>
      </c>
      <c r="B130" s="7">
        <v>46033.57</v>
      </c>
    </row>
    <row r="131" spans="1:2" x14ac:dyDescent="0.35">
      <c r="A131" s="6">
        <v>43009</v>
      </c>
      <c r="B131" s="7">
        <v>41626.54</v>
      </c>
    </row>
    <row r="132" spans="1:2" x14ac:dyDescent="0.35">
      <c r="A132" s="6">
        <v>43040</v>
      </c>
      <c r="B132" s="7">
        <v>42970.26</v>
      </c>
    </row>
    <row r="133" spans="1:2" x14ac:dyDescent="0.35">
      <c r="A133" s="6">
        <v>43070</v>
      </c>
      <c r="B133" s="7">
        <v>44894.48</v>
      </c>
    </row>
    <row r="134" spans="1:2" x14ac:dyDescent="0.35">
      <c r="A134" s="6">
        <v>43101</v>
      </c>
      <c r="B134" s="7">
        <v>51970.02</v>
      </c>
    </row>
    <row r="135" spans="1:2" x14ac:dyDescent="0.35">
      <c r="A135" s="6">
        <v>43132</v>
      </c>
      <c r="B135" s="7">
        <v>42080.33</v>
      </c>
    </row>
    <row r="136" spans="1:2" x14ac:dyDescent="0.35">
      <c r="A136" s="6">
        <v>43160</v>
      </c>
      <c r="B136" s="7">
        <v>53078.07</v>
      </c>
    </row>
    <row r="137" spans="1:2" x14ac:dyDescent="0.35">
      <c r="A137" s="6">
        <v>43191</v>
      </c>
      <c r="B137" s="7">
        <v>44205.57</v>
      </c>
    </row>
    <row r="138" spans="1:2" x14ac:dyDescent="0.35">
      <c r="A138" s="6">
        <v>43221</v>
      </c>
      <c r="B138" s="7">
        <v>42369.09</v>
      </c>
    </row>
    <row r="139" spans="1:2" x14ac:dyDescent="0.35">
      <c r="A139" s="6">
        <v>43252</v>
      </c>
      <c r="B139" s="7">
        <v>41571.97</v>
      </c>
    </row>
    <row r="140" spans="1:2" x14ac:dyDescent="0.35">
      <c r="A140" s="6">
        <v>43282</v>
      </c>
      <c r="B140" s="7">
        <v>42335.56</v>
      </c>
    </row>
    <row r="141" spans="1:2" x14ac:dyDescent="0.35">
      <c r="A141" s="6">
        <v>43313</v>
      </c>
      <c r="B141" s="7">
        <v>38868.550000000003</v>
      </c>
    </row>
    <row r="142" spans="1:2" x14ac:dyDescent="0.35">
      <c r="A142" s="6">
        <v>43344</v>
      </c>
      <c r="B142" s="7">
        <v>46465.33</v>
      </c>
    </row>
    <row r="143" spans="1:2" x14ac:dyDescent="0.35">
      <c r="A143" s="6">
        <v>43374</v>
      </c>
      <c r="B143" s="7">
        <v>48609.77</v>
      </c>
    </row>
    <row r="144" spans="1:2" x14ac:dyDescent="0.35">
      <c r="A144" s="6">
        <v>43405</v>
      </c>
      <c r="B144" s="7">
        <v>38520.58</v>
      </c>
    </row>
    <row r="145" spans="1:2" x14ac:dyDescent="0.35">
      <c r="A145" s="6">
        <v>43435</v>
      </c>
      <c r="B145" s="7">
        <v>47020.61</v>
      </c>
    </row>
    <row r="146" spans="1:2" x14ac:dyDescent="0.35">
      <c r="A146" s="6">
        <v>43466</v>
      </c>
      <c r="B146" s="7">
        <v>47401.01</v>
      </c>
    </row>
    <row r="147" spans="1:2" x14ac:dyDescent="0.35">
      <c r="A147" s="6">
        <v>43497</v>
      </c>
      <c r="B147" s="7">
        <v>33457.39</v>
      </c>
    </row>
    <row r="148" spans="1:2" x14ac:dyDescent="0.35">
      <c r="A148" s="6">
        <v>43525</v>
      </c>
      <c r="B148" s="7">
        <v>32873.08</v>
      </c>
    </row>
    <row r="149" spans="1:2" x14ac:dyDescent="0.35">
      <c r="A149" s="6">
        <v>43556</v>
      </c>
      <c r="B149" s="7">
        <v>34305.69</v>
      </c>
    </row>
    <row r="150" spans="1:2" x14ac:dyDescent="0.35">
      <c r="A150" s="6">
        <v>43586</v>
      </c>
      <c r="B150" s="7">
        <v>36926.370000000003</v>
      </c>
    </row>
    <row r="151" spans="1:2" x14ac:dyDescent="0.35">
      <c r="A151" s="6">
        <v>43617</v>
      </c>
      <c r="B151" s="7">
        <v>47820.99</v>
      </c>
    </row>
    <row r="152" spans="1:2" x14ac:dyDescent="0.35">
      <c r="A152" s="6">
        <v>43647</v>
      </c>
      <c r="B152" s="7">
        <v>48185.72</v>
      </c>
    </row>
    <row r="153" spans="1:2" x14ac:dyDescent="0.35">
      <c r="A153" s="6">
        <v>43678</v>
      </c>
      <c r="B153" s="7">
        <v>58003.95</v>
      </c>
    </row>
    <row r="154" spans="1:2" x14ac:dyDescent="0.35">
      <c r="A154" s="6">
        <v>43709</v>
      </c>
      <c r="B154" s="7">
        <v>44598.82</v>
      </c>
    </row>
    <row r="155" spans="1:2" x14ac:dyDescent="0.35">
      <c r="A155" s="6">
        <v>43739</v>
      </c>
      <c r="B155" s="7">
        <v>44804.05</v>
      </c>
    </row>
    <row r="156" spans="1:2" x14ac:dyDescent="0.35">
      <c r="A156" s="6">
        <v>43770</v>
      </c>
      <c r="B156" s="7">
        <v>42346.94</v>
      </c>
    </row>
    <row r="157" spans="1:2" x14ac:dyDescent="0.35">
      <c r="A157" s="6">
        <v>43800</v>
      </c>
      <c r="B157" s="7">
        <v>39528.949999999997</v>
      </c>
    </row>
    <row r="158" spans="1:2" x14ac:dyDescent="0.35">
      <c r="A158" s="6">
        <v>43831</v>
      </c>
      <c r="B158" s="7">
        <v>61358.8</v>
      </c>
    </row>
    <row r="159" spans="1:2" x14ac:dyDescent="0.35">
      <c r="A159" s="6">
        <v>43862</v>
      </c>
      <c r="B159" s="7">
        <v>53460.22</v>
      </c>
    </row>
    <row r="160" spans="1:2" x14ac:dyDescent="0.35">
      <c r="A160" s="6">
        <v>43891</v>
      </c>
      <c r="B160" s="7">
        <v>41461.910000000003</v>
      </c>
    </row>
    <row r="161" spans="1:2" x14ac:dyDescent="0.35">
      <c r="A161" s="6">
        <v>43922</v>
      </c>
      <c r="B161" s="7">
        <v>27283.05</v>
      </c>
    </row>
    <row r="162" spans="1:2" x14ac:dyDescent="0.35">
      <c r="A162" s="6">
        <v>43952</v>
      </c>
      <c r="B162" s="7">
        <v>40328.57</v>
      </c>
    </row>
    <row r="163" spans="1:2" x14ac:dyDescent="0.35">
      <c r="A163" s="6">
        <v>43983</v>
      </c>
      <c r="B163" s="7">
        <v>39646.14</v>
      </c>
    </row>
    <row r="164" spans="1:2" x14ac:dyDescent="0.35">
      <c r="A164" s="6">
        <v>44013</v>
      </c>
      <c r="B164" s="7">
        <v>52799.38</v>
      </c>
    </row>
    <row r="165" spans="1:2" x14ac:dyDescent="0.35">
      <c r="A165" s="6">
        <v>44044</v>
      </c>
      <c r="B165" s="7">
        <v>48115.32</v>
      </c>
    </row>
    <row r="166" spans="1:2" x14ac:dyDescent="0.35">
      <c r="A166" s="6">
        <v>44075</v>
      </c>
      <c r="B166" s="7">
        <v>54022.239999999998</v>
      </c>
    </row>
    <row r="167" spans="1:2" x14ac:dyDescent="0.35">
      <c r="A167" s="6">
        <v>44105</v>
      </c>
      <c r="B167" s="7">
        <v>51274.879999999997</v>
      </c>
    </row>
    <row r="168" spans="1:2" x14ac:dyDescent="0.35">
      <c r="A168" s="6">
        <v>44136</v>
      </c>
      <c r="B168" s="7">
        <v>57891.040000000001</v>
      </c>
    </row>
    <row r="169" spans="1:2" x14ac:dyDescent="0.35">
      <c r="A169" s="6">
        <v>44166</v>
      </c>
      <c r="B169" s="7">
        <v>61269.81</v>
      </c>
    </row>
    <row r="170" spans="1:2" x14ac:dyDescent="0.35">
      <c r="A170" s="6">
        <v>44197</v>
      </c>
      <c r="B170" s="7">
        <v>59956.92</v>
      </c>
    </row>
    <row r="171" spans="1:2" x14ac:dyDescent="0.35">
      <c r="A171" s="6">
        <v>44228</v>
      </c>
      <c r="B171" s="7">
        <v>53893.195</v>
      </c>
    </row>
    <row r="172" spans="1:2" x14ac:dyDescent="0.35">
      <c r="A172" s="6">
        <v>44256</v>
      </c>
      <c r="B172" s="7">
        <v>47829.47</v>
      </c>
    </row>
    <row r="173" spans="1:2" x14ac:dyDescent="0.35">
      <c r="A173" s="6">
        <v>44287</v>
      </c>
      <c r="B173" s="7">
        <v>54314.26</v>
      </c>
    </row>
    <row r="174" spans="1:2" x14ac:dyDescent="0.35">
      <c r="A174" s="6">
        <v>44317</v>
      </c>
      <c r="B174" s="7">
        <v>54671.35</v>
      </c>
    </row>
    <row r="175" spans="1:2" x14ac:dyDescent="0.35">
      <c r="A175" s="6">
        <v>44348</v>
      </c>
      <c r="B175" s="7">
        <v>56205.29</v>
      </c>
    </row>
    <row r="176" spans="1:2" x14ac:dyDescent="0.35">
      <c r="A176" s="6">
        <v>44378</v>
      </c>
      <c r="B176" s="7">
        <v>62077.08</v>
      </c>
    </row>
    <row r="177" spans="1:2" x14ac:dyDescent="0.35">
      <c r="A177" s="6">
        <v>44409</v>
      </c>
      <c r="B177" s="7">
        <v>56658.13</v>
      </c>
    </row>
    <row r="178" spans="1:2" x14ac:dyDescent="0.35">
      <c r="A178" s="6">
        <v>44440</v>
      </c>
      <c r="B178" s="7">
        <v>49974.47</v>
      </c>
    </row>
    <row r="179" spans="1:2" x14ac:dyDescent="0.35">
      <c r="A179" s="6">
        <v>44470</v>
      </c>
      <c r="B179" s="7">
        <v>51872.02</v>
      </c>
    </row>
    <row r="180" spans="1:2" x14ac:dyDescent="0.35">
      <c r="A180" s="6">
        <v>44501</v>
      </c>
      <c r="B180" s="7">
        <v>53976.61</v>
      </c>
    </row>
    <row r="181" spans="1:2" x14ac:dyDescent="0.35">
      <c r="A181" s="6">
        <v>44531</v>
      </c>
      <c r="B181" s="7">
        <v>68284.75</v>
      </c>
    </row>
    <row r="182" spans="1:2" x14ac:dyDescent="0.35">
      <c r="A182" s="6">
        <v>44562</v>
      </c>
      <c r="B182" s="7">
        <v>62205.279999999999</v>
      </c>
    </row>
    <row r="183" spans="1:2" x14ac:dyDescent="0.35">
      <c r="A183" s="6">
        <v>44593</v>
      </c>
      <c r="B183" s="7">
        <v>59038.21</v>
      </c>
    </row>
    <row r="184" spans="1:2" x14ac:dyDescent="0.35">
      <c r="A184" s="6">
        <v>44621</v>
      </c>
      <c r="B184" s="7">
        <v>73933.7</v>
      </c>
    </row>
    <row r="185" spans="1:2" x14ac:dyDescent="0.35">
      <c r="A185" s="6">
        <v>44652</v>
      </c>
      <c r="B185" s="7">
        <v>73744.740000000005</v>
      </c>
    </row>
    <row r="186" spans="1:2" x14ac:dyDescent="0.35">
      <c r="A186" s="6">
        <v>44682</v>
      </c>
      <c r="B186" s="7">
        <v>70967.42</v>
      </c>
    </row>
    <row r="187" spans="1:2" x14ac:dyDescent="0.35">
      <c r="A187" s="6">
        <v>44713</v>
      </c>
      <c r="B187" s="7">
        <v>69960.72</v>
      </c>
    </row>
    <row r="188" spans="1:2" x14ac:dyDescent="0.35">
      <c r="A188" s="6">
        <v>44743</v>
      </c>
      <c r="B188" s="7">
        <v>60425.56</v>
      </c>
    </row>
    <row r="189" spans="1:2" x14ac:dyDescent="0.35">
      <c r="A189" s="6">
        <v>44774</v>
      </c>
      <c r="B189" s="7">
        <v>59669.01</v>
      </c>
    </row>
    <row r="190" spans="1:2" x14ac:dyDescent="0.35">
      <c r="A190" s="6">
        <v>44805</v>
      </c>
      <c r="B190" s="7">
        <v>64443.98</v>
      </c>
    </row>
    <row r="191" spans="1:2" x14ac:dyDescent="0.35">
      <c r="A191" s="6">
        <v>44835</v>
      </c>
      <c r="B191" s="7">
        <v>61987.92</v>
      </c>
    </row>
    <row r="192" spans="1:2" x14ac:dyDescent="0.35">
      <c r="A192" s="6">
        <v>44866</v>
      </c>
      <c r="B192" s="7">
        <v>61788.75</v>
      </c>
    </row>
    <row r="193" spans="1:5" x14ac:dyDescent="0.35">
      <c r="A193" s="6">
        <v>44896</v>
      </c>
      <c r="B193" s="7">
        <v>67161.09</v>
      </c>
      <c r="C193" s="7">
        <v>67161.09</v>
      </c>
      <c r="D193" s="7">
        <v>67161.09</v>
      </c>
      <c r="E193" s="7">
        <v>67161.09</v>
      </c>
    </row>
    <row r="194" spans="1:5" x14ac:dyDescent="0.35">
      <c r="A194" s="6">
        <v>44927</v>
      </c>
      <c r="C194" s="7">
        <f t="shared" ref="C194:C205" si="0">_xlfn.FORECAST.ETS(A194,$B$2:$B$193,$A$2:$A$193,1,1)</f>
        <v>65333.304316421461</v>
      </c>
      <c r="D194" s="7">
        <f t="shared" ref="D194:D205" si="1">C194-_xlfn.FORECAST.ETS.CONFINT(A194,$B$2:$B$193,$A$2:$A$193,0.95,1,1)</f>
        <v>55420.01431366396</v>
      </c>
      <c r="E194" s="7">
        <f t="shared" ref="E194:E205" si="2">C194+_xlfn.FORECAST.ETS.CONFINT(A194,$B$2:$B$193,$A$2:$A$193,0.95,1,1)</f>
        <v>75246.59431917897</v>
      </c>
    </row>
    <row r="195" spans="1:5" x14ac:dyDescent="0.35">
      <c r="A195" s="6">
        <v>44958</v>
      </c>
      <c r="C195" s="7">
        <f t="shared" si="0"/>
        <v>65645.337028680791</v>
      </c>
      <c r="D195" s="7">
        <f t="shared" si="1"/>
        <v>54557.504961930215</v>
      </c>
      <c r="E195" s="7">
        <f t="shared" si="2"/>
        <v>76733.169095431367</v>
      </c>
    </row>
    <row r="196" spans="1:5" x14ac:dyDescent="0.35">
      <c r="A196" s="6">
        <v>44986</v>
      </c>
      <c r="C196" s="7">
        <f t="shared" si="0"/>
        <v>65957.369740940179</v>
      </c>
      <c r="D196" s="7">
        <f t="shared" si="1"/>
        <v>53803.963249721863</v>
      </c>
      <c r="E196" s="7">
        <f t="shared" si="2"/>
        <v>78110.776232158489</v>
      </c>
    </row>
    <row r="197" spans="1:5" x14ac:dyDescent="0.35">
      <c r="A197" s="6">
        <v>45017</v>
      </c>
      <c r="C197" s="7">
        <f t="shared" si="0"/>
        <v>66269.402453199509</v>
      </c>
      <c r="D197" s="7">
        <f t="shared" si="1"/>
        <v>53132.838083989998</v>
      </c>
      <c r="E197" s="7">
        <f t="shared" si="2"/>
        <v>79405.966822409013</v>
      </c>
    </row>
    <row r="198" spans="1:5" x14ac:dyDescent="0.35">
      <c r="A198" s="6">
        <v>45047</v>
      </c>
      <c r="C198" s="7">
        <f t="shared" si="0"/>
        <v>66581.435165458883</v>
      </c>
      <c r="D198" s="7">
        <f t="shared" si="1"/>
        <v>52526.816040634054</v>
      </c>
      <c r="E198" s="7">
        <f t="shared" si="2"/>
        <v>80636.054290283704</v>
      </c>
    </row>
    <row r="199" spans="1:5" x14ac:dyDescent="0.35">
      <c r="A199" s="6">
        <v>45078</v>
      </c>
      <c r="C199" s="7">
        <f t="shared" si="0"/>
        <v>66893.467877718213</v>
      </c>
      <c r="D199" s="7">
        <f t="shared" si="1"/>
        <v>51973.867620340483</v>
      </c>
      <c r="E199" s="7">
        <f t="shared" si="2"/>
        <v>81813.068135095935</v>
      </c>
    </row>
    <row r="200" spans="1:5" x14ac:dyDescent="0.35">
      <c r="A200" s="6">
        <v>45108</v>
      </c>
      <c r="C200" s="7">
        <f t="shared" si="0"/>
        <v>67205.500589977601</v>
      </c>
      <c r="D200" s="7">
        <f t="shared" si="1"/>
        <v>51465.234414935207</v>
      </c>
      <c r="E200" s="7">
        <f t="shared" si="2"/>
        <v>82945.766765020002</v>
      </c>
    </row>
    <row r="201" spans="1:5" x14ac:dyDescent="0.35">
      <c r="A201" s="6">
        <v>45139</v>
      </c>
      <c r="C201" s="7">
        <f t="shared" si="0"/>
        <v>67517.53330223693</v>
      </c>
      <c r="D201" s="7">
        <f t="shared" si="1"/>
        <v>50994.306088576661</v>
      </c>
      <c r="E201" s="7">
        <f t="shared" si="2"/>
        <v>84040.7605158972</v>
      </c>
    </row>
    <row r="202" spans="1:5" x14ac:dyDescent="0.35">
      <c r="A202" s="6">
        <v>45170</v>
      </c>
      <c r="C202" s="7">
        <f t="shared" si="0"/>
        <v>67829.566014496319</v>
      </c>
      <c r="D202" s="7">
        <f t="shared" si="1"/>
        <v>50555.949043353248</v>
      </c>
      <c r="E202" s="7">
        <f t="shared" si="2"/>
        <v>85103.182985639389</v>
      </c>
    </row>
    <row r="203" spans="1:5" x14ac:dyDescent="0.35">
      <c r="A203" s="6">
        <v>45200</v>
      </c>
      <c r="C203" s="7">
        <f t="shared" si="0"/>
        <v>68141.598726755634</v>
      </c>
      <c r="D203" s="7">
        <f t="shared" si="1"/>
        <v>50146.082814663067</v>
      </c>
      <c r="E203" s="7">
        <f t="shared" si="2"/>
        <v>86137.114638848201</v>
      </c>
    </row>
    <row r="204" spans="1:5" x14ac:dyDescent="0.35">
      <c r="A204" s="6">
        <v>45231</v>
      </c>
      <c r="C204" s="7">
        <f t="shared" si="0"/>
        <v>68453.631439015022</v>
      </c>
      <c r="D204" s="7">
        <f t="shared" si="1"/>
        <v>49761.400883762253</v>
      </c>
      <c r="E204" s="7">
        <f t="shared" si="2"/>
        <v>87145.861994267791</v>
      </c>
    </row>
    <row r="205" spans="1:5" x14ac:dyDescent="0.35">
      <c r="A205" s="6">
        <v>45261</v>
      </c>
      <c r="C205" s="7">
        <f t="shared" si="0"/>
        <v>68765.664151274352</v>
      </c>
      <c r="D205" s="7">
        <f t="shared" si="1"/>
        <v>49399.179948470657</v>
      </c>
      <c r="E205" s="7">
        <f t="shared" si="2"/>
        <v>88132.148354078046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E947-A1B5-9149-AFD8-D8085E238E8D}">
  <dimension ref="A1:M202"/>
  <sheetViews>
    <sheetView topLeftCell="A176" workbookViewId="0">
      <selection sqref="A1:B193"/>
    </sheetView>
  </sheetViews>
  <sheetFormatPr defaultColWidth="10.90625" defaultRowHeight="14.5" x14ac:dyDescent="0.35"/>
  <sheetData>
    <row r="1" spans="1:2" x14ac:dyDescent="0.35">
      <c r="A1" t="s">
        <v>15</v>
      </c>
      <c r="B1" t="s">
        <v>16</v>
      </c>
    </row>
    <row r="2" spans="1:2" ht="16" thickBot="1" x14ac:dyDescent="0.4">
      <c r="A2" s="6">
        <v>39083</v>
      </c>
      <c r="B2" s="4">
        <v>5157.49</v>
      </c>
    </row>
    <row r="3" spans="1:2" ht="15" thickBot="1" x14ac:dyDescent="0.4">
      <c r="A3" s="6">
        <v>39114</v>
      </c>
      <c r="B3" s="5">
        <v>5486.62</v>
      </c>
    </row>
    <row r="4" spans="1:2" ht="15" thickBot="1" x14ac:dyDescent="0.4">
      <c r="A4" s="6">
        <v>39142</v>
      </c>
      <c r="B4" s="5">
        <v>7686.76</v>
      </c>
    </row>
    <row r="5" spans="1:2" ht="16" thickBot="1" x14ac:dyDescent="0.4">
      <c r="A5" s="6">
        <v>39173</v>
      </c>
      <c r="B5" s="4">
        <v>5983.68</v>
      </c>
    </row>
    <row r="6" spans="1:2" ht="15" thickBot="1" x14ac:dyDescent="0.4">
      <c r="A6" s="6">
        <v>39203</v>
      </c>
      <c r="B6" s="5">
        <v>7925.61</v>
      </c>
    </row>
    <row r="7" spans="1:2" ht="15" thickBot="1" x14ac:dyDescent="0.4">
      <c r="A7" s="6">
        <v>39234</v>
      </c>
      <c r="B7" s="5">
        <v>8868.84</v>
      </c>
    </row>
    <row r="8" spans="1:2" ht="15.5" x14ac:dyDescent="0.35">
      <c r="A8" s="6">
        <v>39264</v>
      </c>
      <c r="B8" s="4">
        <v>7034.65</v>
      </c>
    </row>
    <row r="9" spans="1:2" ht="15.5" x14ac:dyDescent="0.35">
      <c r="A9" s="6">
        <v>39295</v>
      </c>
      <c r="B9" s="4">
        <v>6696.69</v>
      </c>
    </row>
    <row r="10" spans="1:2" ht="15.5" x14ac:dyDescent="0.35">
      <c r="A10" s="6">
        <v>39326</v>
      </c>
      <c r="B10" s="4">
        <v>6641.41</v>
      </c>
    </row>
    <row r="11" spans="1:2" ht="15.5" x14ac:dyDescent="0.35">
      <c r="A11" s="6">
        <v>39356</v>
      </c>
      <c r="B11" s="4">
        <v>8817.36</v>
      </c>
    </row>
    <row r="12" spans="1:2" ht="15.5" x14ac:dyDescent="0.35">
      <c r="A12" s="6">
        <v>39387</v>
      </c>
      <c r="B12" s="4">
        <v>9000.7900000000009</v>
      </c>
    </row>
    <row r="13" spans="1:2" ht="16" thickBot="1" x14ac:dyDescent="0.4">
      <c r="A13" s="6">
        <v>39417</v>
      </c>
      <c r="B13" s="4">
        <v>8804.91</v>
      </c>
    </row>
    <row r="14" spans="1:2" ht="15" thickBot="1" x14ac:dyDescent="0.4">
      <c r="A14" s="6">
        <v>39448</v>
      </c>
      <c r="B14" s="5">
        <v>11580.53</v>
      </c>
    </row>
    <row r="15" spans="1:2" ht="16" thickBot="1" x14ac:dyDescent="0.4">
      <c r="A15" s="6">
        <v>39479</v>
      </c>
      <c r="B15" s="4">
        <v>10491.77</v>
      </c>
    </row>
    <row r="16" spans="1:2" ht="15" thickBot="1" x14ac:dyDescent="0.4">
      <c r="A16" s="6">
        <v>39508</v>
      </c>
      <c r="B16" s="5">
        <v>9688.09</v>
      </c>
    </row>
    <row r="17" spans="1:2" ht="15.5" x14ac:dyDescent="0.35">
      <c r="A17" s="6">
        <v>39539</v>
      </c>
      <c r="B17" s="4">
        <v>9176.1200000000008</v>
      </c>
    </row>
    <row r="18" spans="1:2" ht="15.5" x14ac:dyDescent="0.35">
      <c r="A18" s="6">
        <v>39569</v>
      </c>
      <c r="B18" s="4">
        <v>9819.23</v>
      </c>
    </row>
    <row r="19" spans="1:2" ht="15.5" x14ac:dyDescent="0.35">
      <c r="A19" s="6">
        <v>39600</v>
      </c>
      <c r="B19" s="4">
        <v>9031.91</v>
      </c>
    </row>
    <row r="20" spans="1:2" ht="15.5" x14ac:dyDescent="0.35">
      <c r="A20" s="6">
        <v>39630</v>
      </c>
      <c r="B20" s="4">
        <v>11298.62</v>
      </c>
    </row>
    <row r="21" spans="1:2" ht="15.5" x14ac:dyDescent="0.35">
      <c r="A21" s="6">
        <v>39661</v>
      </c>
      <c r="B21" s="4">
        <v>10826.36</v>
      </c>
    </row>
    <row r="22" spans="1:2" ht="15.5" x14ac:dyDescent="0.35">
      <c r="A22" s="6">
        <v>39692</v>
      </c>
      <c r="B22" s="4">
        <v>10159.81</v>
      </c>
    </row>
    <row r="23" spans="1:2" ht="15.5" x14ac:dyDescent="0.35">
      <c r="A23" s="6">
        <v>39722</v>
      </c>
      <c r="B23" s="4">
        <v>10006.42</v>
      </c>
    </row>
    <row r="24" spans="1:2" ht="15.5" x14ac:dyDescent="0.35">
      <c r="A24" s="6">
        <v>39753</v>
      </c>
      <c r="B24" s="4">
        <v>9371.82</v>
      </c>
    </row>
    <row r="25" spans="1:2" ht="15.5" x14ac:dyDescent="0.35">
      <c r="A25" s="6">
        <v>39783</v>
      </c>
      <c r="B25" s="4">
        <v>8357.8799999999992</v>
      </c>
    </row>
    <row r="26" spans="1:2" ht="15.5" x14ac:dyDescent="0.35">
      <c r="A26" s="6">
        <v>39814</v>
      </c>
      <c r="B26" s="4">
        <v>9428.98</v>
      </c>
    </row>
    <row r="27" spans="1:2" ht="16" thickBot="1" x14ac:dyDescent="0.4">
      <c r="A27" s="6">
        <v>39845</v>
      </c>
      <c r="B27" s="4">
        <v>6963.79</v>
      </c>
    </row>
    <row r="28" spans="1:2" ht="15" thickBot="1" x14ac:dyDescent="0.4">
      <c r="A28" s="6">
        <v>39873</v>
      </c>
      <c r="B28" s="5">
        <v>7344.57</v>
      </c>
    </row>
    <row r="29" spans="1:2" ht="15.5" x14ac:dyDescent="0.35">
      <c r="A29" s="6">
        <v>39904</v>
      </c>
      <c r="B29" s="4">
        <v>9717.8700000000008</v>
      </c>
    </row>
    <row r="30" spans="1:2" ht="16" thickBot="1" x14ac:dyDescent="0.4">
      <c r="A30" s="6">
        <v>39934</v>
      </c>
      <c r="B30" s="4">
        <v>11296.58</v>
      </c>
    </row>
    <row r="31" spans="1:2" ht="15" thickBot="1" x14ac:dyDescent="0.4">
      <c r="A31" s="6">
        <v>39965</v>
      </c>
      <c r="B31" s="5">
        <v>12061.81</v>
      </c>
    </row>
    <row r="32" spans="1:2" ht="15.5" x14ac:dyDescent="0.35">
      <c r="A32" s="6">
        <v>39995</v>
      </c>
      <c r="B32" s="4">
        <v>12397.66</v>
      </c>
    </row>
    <row r="33" spans="1:2" ht="15.5" x14ac:dyDescent="0.35">
      <c r="A33" s="6">
        <v>40026</v>
      </c>
      <c r="B33" s="4">
        <v>14155.62</v>
      </c>
    </row>
    <row r="34" spans="1:2" ht="15.5" x14ac:dyDescent="0.35">
      <c r="A34" s="6">
        <v>40057</v>
      </c>
      <c r="B34" s="4">
        <v>12345.72</v>
      </c>
    </row>
    <row r="35" spans="1:2" ht="15.5" x14ac:dyDescent="0.35">
      <c r="A35" s="6">
        <v>40087</v>
      </c>
      <c r="B35" s="4">
        <v>11252.8</v>
      </c>
    </row>
    <row r="36" spans="1:2" ht="15.5" x14ac:dyDescent="0.35">
      <c r="A36" s="6">
        <v>40118</v>
      </c>
      <c r="B36" s="4">
        <v>11622.32</v>
      </c>
    </row>
    <row r="37" spans="1:2" ht="15.5" x14ac:dyDescent="0.35">
      <c r="A37" s="6">
        <v>40148</v>
      </c>
      <c r="B37" s="4">
        <v>15342.67</v>
      </c>
    </row>
    <row r="38" spans="1:2" ht="15.5" x14ac:dyDescent="0.35">
      <c r="A38" s="6">
        <v>40179</v>
      </c>
      <c r="B38" s="4">
        <v>11853.05</v>
      </c>
    </row>
    <row r="39" spans="1:2" ht="15.5" x14ac:dyDescent="0.35">
      <c r="A39" s="6">
        <v>40210</v>
      </c>
      <c r="B39" s="4">
        <v>13582.85</v>
      </c>
    </row>
    <row r="40" spans="1:2" ht="16" thickBot="1" x14ac:dyDescent="0.4">
      <c r="A40" s="6">
        <v>40238</v>
      </c>
      <c r="B40" s="4">
        <v>13566.17</v>
      </c>
    </row>
    <row r="41" spans="1:2" ht="15" thickBot="1" x14ac:dyDescent="0.4">
      <c r="A41" s="6">
        <v>40269</v>
      </c>
      <c r="B41" s="5">
        <v>13176.06</v>
      </c>
    </row>
    <row r="42" spans="1:2" ht="16" thickBot="1" x14ac:dyDescent="0.4">
      <c r="A42" s="6">
        <v>40299</v>
      </c>
      <c r="B42" s="4">
        <v>12005.25</v>
      </c>
    </row>
    <row r="43" spans="1:2" ht="15" thickBot="1" x14ac:dyDescent="0.4">
      <c r="A43" s="6">
        <v>40330</v>
      </c>
      <c r="B43" s="5">
        <v>11840.27</v>
      </c>
    </row>
    <row r="44" spans="1:2" ht="15.5" x14ac:dyDescent="0.35">
      <c r="A44" s="6">
        <v>40360</v>
      </c>
      <c r="B44" s="4">
        <v>12267.19</v>
      </c>
    </row>
    <row r="45" spans="1:2" ht="15.5" x14ac:dyDescent="0.35">
      <c r="A45" s="6">
        <v>40391</v>
      </c>
      <c r="B45" s="4">
        <v>9152.3799999999992</v>
      </c>
    </row>
    <row r="46" spans="1:2" ht="15.5" x14ac:dyDescent="0.35">
      <c r="A46" s="6">
        <v>40422</v>
      </c>
      <c r="B46" s="4">
        <v>9591.7199999999993</v>
      </c>
    </row>
    <row r="47" spans="1:2" ht="15.5" x14ac:dyDescent="0.35">
      <c r="A47" s="6">
        <v>40452</v>
      </c>
      <c r="B47" s="4">
        <v>11760.24</v>
      </c>
    </row>
    <row r="48" spans="1:2" ht="15.5" x14ac:dyDescent="0.35">
      <c r="A48" s="6">
        <v>40483</v>
      </c>
      <c r="B48" s="4">
        <v>11134.77</v>
      </c>
    </row>
    <row r="49" spans="1:2" ht="15.5" x14ac:dyDescent="0.35">
      <c r="A49" s="6">
        <v>40513</v>
      </c>
      <c r="B49" s="4">
        <v>14932.43</v>
      </c>
    </row>
    <row r="50" spans="1:2" ht="16" thickBot="1" x14ac:dyDescent="0.4">
      <c r="A50" s="6">
        <v>40544</v>
      </c>
      <c r="B50" s="4">
        <v>13738.24</v>
      </c>
    </row>
    <row r="51" spans="1:2" ht="15" thickBot="1" x14ac:dyDescent="0.4">
      <c r="A51" s="6">
        <v>40575</v>
      </c>
      <c r="B51" s="5">
        <v>8840.7099999999991</v>
      </c>
    </row>
    <row r="52" spans="1:2" ht="15" thickBot="1" x14ac:dyDescent="0.4">
      <c r="A52" s="6">
        <v>40603</v>
      </c>
      <c r="B52" s="5">
        <v>13079.64</v>
      </c>
    </row>
    <row r="53" spans="1:2" ht="15" thickBot="1" x14ac:dyDescent="0.4">
      <c r="A53" s="6">
        <v>40634</v>
      </c>
      <c r="B53" s="5">
        <v>15246.39</v>
      </c>
    </row>
    <row r="54" spans="1:2" ht="15.5" x14ac:dyDescent="0.35">
      <c r="A54" s="6">
        <v>40664</v>
      </c>
      <c r="B54" s="4">
        <v>21180.58</v>
      </c>
    </row>
    <row r="55" spans="1:2" ht="15.5" x14ac:dyDescent="0.35">
      <c r="A55" s="6">
        <v>40695</v>
      </c>
      <c r="B55" s="4">
        <v>20412.89</v>
      </c>
    </row>
    <row r="56" spans="1:2" ht="15.5" x14ac:dyDescent="0.35">
      <c r="A56" s="6">
        <v>40725</v>
      </c>
      <c r="B56" s="4">
        <v>22045.85</v>
      </c>
    </row>
    <row r="57" spans="1:2" ht="15.5" x14ac:dyDescent="0.35">
      <c r="A57" s="6">
        <v>40756</v>
      </c>
      <c r="B57" s="4">
        <v>17622.439999999999</v>
      </c>
    </row>
    <row r="58" spans="1:2" ht="15.5" x14ac:dyDescent="0.35">
      <c r="A58" s="6">
        <v>40787</v>
      </c>
      <c r="B58" s="4">
        <v>16158.35</v>
      </c>
    </row>
    <row r="59" spans="1:2" ht="15.5" x14ac:dyDescent="0.35">
      <c r="A59" s="6">
        <v>40817</v>
      </c>
      <c r="B59" s="4">
        <v>15171.79</v>
      </c>
    </row>
    <row r="60" spans="1:2" ht="15.5" x14ac:dyDescent="0.35">
      <c r="A60" s="6">
        <v>40848</v>
      </c>
      <c r="B60" s="4">
        <v>19805.47</v>
      </c>
    </row>
    <row r="61" spans="1:2" ht="16" thickBot="1" x14ac:dyDescent="0.4">
      <c r="A61" s="6">
        <v>40878</v>
      </c>
      <c r="B61" s="4">
        <v>16777.61</v>
      </c>
    </row>
    <row r="62" spans="1:2" ht="15" thickBot="1" x14ac:dyDescent="0.4">
      <c r="A62" s="6">
        <v>40909</v>
      </c>
      <c r="B62" s="5">
        <v>12748.36</v>
      </c>
    </row>
    <row r="63" spans="1:2" ht="16" thickBot="1" x14ac:dyDescent="0.4">
      <c r="A63" s="6">
        <v>40940</v>
      </c>
      <c r="B63" s="4">
        <v>15550.44</v>
      </c>
    </row>
    <row r="64" spans="1:2" ht="15" thickBot="1" x14ac:dyDescent="0.4">
      <c r="A64" s="6">
        <v>40969</v>
      </c>
      <c r="B64" s="5">
        <v>19468.009999999998</v>
      </c>
    </row>
    <row r="65" spans="1:2" ht="16" thickBot="1" x14ac:dyDescent="0.4">
      <c r="A65" s="6">
        <v>41000</v>
      </c>
      <c r="B65" s="4">
        <v>24014.28</v>
      </c>
    </row>
    <row r="66" spans="1:2" ht="15" thickBot="1" x14ac:dyDescent="0.4">
      <c r="A66" s="6">
        <v>41030</v>
      </c>
      <c r="B66" s="5">
        <v>21933.91</v>
      </c>
    </row>
    <row r="67" spans="1:2" ht="15.5" x14ac:dyDescent="0.35">
      <c r="A67" s="6">
        <v>41061</v>
      </c>
      <c r="B67" s="4">
        <v>26643.86</v>
      </c>
    </row>
    <row r="68" spans="1:2" ht="15.5" x14ac:dyDescent="0.35">
      <c r="A68" s="6">
        <v>41091</v>
      </c>
      <c r="B68" s="4">
        <v>27645.51</v>
      </c>
    </row>
    <row r="69" spans="1:2" ht="15.5" x14ac:dyDescent="0.35">
      <c r="A69" s="6">
        <v>41122</v>
      </c>
      <c r="B69" s="4">
        <v>24931.599999999999</v>
      </c>
    </row>
    <row r="70" spans="1:2" ht="15.5" x14ac:dyDescent="0.35">
      <c r="A70" s="6">
        <v>41153</v>
      </c>
      <c r="B70" s="4">
        <v>24169.7</v>
      </c>
    </row>
    <row r="71" spans="1:2" ht="15.5" x14ac:dyDescent="0.35">
      <c r="A71" s="6">
        <v>41183</v>
      </c>
      <c r="B71" s="4">
        <v>23663.88</v>
      </c>
    </row>
    <row r="72" spans="1:2" ht="15.5" x14ac:dyDescent="0.35">
      <c r="A72" s="6">
        <v>41214</v>
      </c>
      <c r="B72" s="4">
        <v>22352.89</v>
      </c>
    </row>
    <row r="73" spans="1:2" ht="16" thickBot="1" x14ac:dyDescent="0.4">
      <c r="A73" s="6">
        <v>41244</v>
      </c>
      <c r="B73" s="4">
        <v>24954.63</v>
      </c>
    </row>
    <row r="74" spans="1:2" ht="15" thickBot="1" x14ac:dyDescent="0.4">
      <c r="A74" s="6">
        <v>41275</v>
      </c>
      <c r="B74" s="5">
        <v>24224.52</v>
      </c>
    </row>
    <row r="75" spans="1:2" ht="15" thickBot="1" x14ac:dyDescent="0.4">
      <c r="A75" s="6">
        <v>41306</v>
      </c>
      <c r="B75" s="5">
        <v>23143.23</v>
      </c>
    </row>
    <row r="76" spans="1:2" ht="15.5" x14ac:dyDescent="0.35">
      <c r="A76" s="6">
        <v>41334</v>
      </c>
      <c r="B76" s="4">
        <v>26865.91</v>
      </c>
    </row>
    <row r="77" spans="1:2" ht="16" thickBot="1" x14ac:dyDescent="0.4">
      <c r="A77" s="6">
        <v>41365</v>
      </c>
      <c r="B77" s="4">
        <v>25498.21</v>
      </c>
    </row>
    <row r="78" spans="1:2" ht="15" thickBot="1" x14ac:dyDescent="0.4">
      <c r="A78" s="6">
        <v>41395</v>
      </c>
      <c r="B78" s="5">
        <v>22676.13</v>
      </c>
    </row>
    <row r="79" spans="1:2" ht="15" thickBot="1" x14ac:dyDescent="0.4">
      <c r="A79" s="6">
        <v>41426</v>
      </c>
      <c r="B79" s="5">
        <v>26633</v>
      </c>
    </row>
    <row r="80" spans="1:2" ht="15.5" x14ac:dyDescent="0.35">
      <c r="A80" s="6">
        <v>41456</v>
      </c>
      <c r="B80" s="4">
        <v>25850.5</v>
      </c>
    </row>
    <row r="81" spans="1:2" ht="15.5" x14ac:dyDescent="0.35">
      <c r="A81" s="6">
        <v>41487</v>
      </c>
      <c r="B81" s="4">
        <v>27361.3</v>
      </c>
    </row>
    <row r="82" spans="1:2" ht="15.5" x14ac:dyDescent="0.35">
      <c r="A82" s="6">
        <v>41518</v>
      </c>
      <c r="B82" s="4">
        <v>25676.69</v>
      </c>
    </row>
    <row r="83" spans="1:2" ht="15.5" x14ac:dyDescent="0.35">
      <c r="A83" s="6">
        <v>41548</v>
      </c>
      <c r="B83" s="4">
        <v>26275.32</v>
      </c>
    </row>
    <row r="84" spans="1:2" ht="15.5" x14ac:dyDescent="0.35">
      <c r="A84" s="6">
        <v>41579</v>
      </c>
      <c r="B84" s="4">
        <v>24658.63</v>
      </c>
    </row>
    <row r="85" spans="1:2" ht="15.5" x14ac:dyDescent="0.35">
      <c r="A85" s="6">
        <v>41609</v>
      </c>
      <c r="B85" s="4">
        <v>28197.759999999998</v>
      </c>
    </row>
    <row r="86" spans="1:2" ht="16" thickBot="1" x14ac:dyDescent="0.4">
      <c r="A86" s="6">
        <v>41640</v>
      </c>
      <c r="B86" s="4">
        <v>31884.95</v>
      </c>
    </row>
    <row r="87" spans="1:2" ht="15" thickBot="1" x14ac:dyDescent="0.4">
      <c r="A87" s="6">
        <v>41671</v>
      </c>
      <c r="B87" s="5">
        <v>26771.47</v>
      </c>
    </row>
    <row r="88" spans="1:2" ht="15.5" x14ac:dyDescent="0.35">
      <c r="A88" s="6">
        <v>41699</v>
      </c>
      <c r="B88" s="4">
        <v>27953.51</v>
      </c>
    </row>
    <row r="89" spans="1:2" ht="16" thickBot="1" x14ac:dyDescent="0.4">
      <c r="A89" s="6">
        <v>41730</v>
      </c>
      <c r="B89" s="4">
        <v>27727.45</v>
      </c>
    </row>
    <row r="90" spans="1:2" ht="15" thickBot="1" x14ac:dyDescent="0.4">
      <c r="A90" s="6">
        <v>41760</v>
      </c>
      <c r="B90" s="5">
        <v>32842.28</v>
      </c>
    </row>
    <row r="91" spans="1:2" ht="15.5" x14ac:dyDescent="0.35">
      <c r="A91" s="6">
        <v>41791</v>
      </c>
      <c r="B91" s="4">
        <v>37686.410000000003</v>
      </c>
    </row>
    <row r="92" spans="1:2" ht="15.5" x14ac:dyDescent="0.35">
      <c r="A92" s="6">
        <v>41821</v>
      </c>
      <c r="B92" s="4">
        <v>40708.769999999997</v>
      </c>
    </row>
    <row r="93" spans="1:2" ht="15.5" x14ac:dyDescent="0.35">
      <c r="A93" s="6">
        <v>41852</v>
      </c>
      <c r="B93" s="4">
        <v>34312.19</v>
      </c>
    </row>
    <row r="94" spans="1:2" ht="15.5" x14ac:dyDescent="0.35">
      <c r="A94" s="6">
        <v>41883</v>
      </c>
      <c r="B94" s="4">
        <v>37032.269999999997</v>
      </c>
    </row>
    <row r="95" spans="1:2" ht="15.5" x14ac:dyDescent="0.35">
      <c r="A95" s="6">
        <v>41913</v>
      </c>
      <c r="B95" s="4">
        <v>35254.910000000003</v>
      </c>
    </row>
    <row r="96" spans="1:2" ht="15.5" x14ac:dyDescent="0.35">
      <c r="A96" s="6">
        <v>41944</v>
      </c>
      <c r="B96" s="4">
        <v>41350.01</v>
      </c>
    </row>
    <row r="97" spans="1:2" ht="16" thickBot="1" x14ac:dyDescent="0.4">
      <c r="A97" s="6">
        <v>41974</v>
      </c>
      <c r="B97" s="4">
        <v>37338.980000000003</v>
      </c>
    </row>
    <row r="98" spans="1:2" ht="15" thickBot="1" x14ac:dyDescent="0.4">
      <c r="A98" s="6">
        <v>42005</v>
      </c>
      <c r="B98" s="5">
        <v>41088.879999999997</v>
      </c>
    </row>
    <row r="99" spans="1:2" ht="15" thickBot="1" x14ac:dyDescent="0.4">
      <c r="A99" s="6">
        <v>42036</v>
      </c>
      <c r="B99" s="5">
        <v>40989.620000000003</v>
      </c>
    </row>
    <row r="100" spans="1:2" ht="15" thickBot="1" x14ac:dyDescent="0.4">
      <c r="A100" s="6">
        <v>42064</v>
      </c>
      <c r="B100" s="5">
        <v>39944.32</v>
      </c>
    </row>
    <row r="101" spans="1:2" ht="15.5" x14ac:dyDescent="0.35">
      <c r="A101" s="6">
        <v>42095</v>
      </c>
      <c r="B101" s="4">
        <v>36997.919999999998</v>
      </c>
    </row>
    <row r="102" spans="1:2" ht="16" thickBot="1" x14ac:dyDescent="0.4">
      <c r="A102" s="6">
        <v>42125</v>
      </c>
      <c r="B102" s="4">
        <v>41260.43</v>
      </c>
    </row>
    <row r="103" spans="1:2" ht="15" thickBot="1" x14ac:dyDescent="0.4">
      <c r="A103" s="6">
        <v>42156</v>
      </c>
      <c r="B103" s="5">
        <v>38804.83</v>
      </c>
    </row>
    <row r="104" spans="1:2" ht="15.5" x14ac:dyDescent="0.35">
      <c r="A104" s="6">
        <v>42186</v>
      </c>
      <c r="B104" s="4">
        <v>56506.2</v>
      </c>
    </row>
    <row r="105" spans="1:2" ht="15.5" x14ac:dyDescent="0.35">
      <c r="A105" s="6">
        <v>42217</v>
      </c>
      <c r="B105" s="4">
        <v>34436.720000000001</v>
      </c>
    </row>
    <row r="106" spans="1:2" ht="15.5" x14ac:dyDescent="0.35">
      <c r="A106" s="6">
        <v>42248</v>
      </c>
      <c r="B106" s="4">
        <v>34253.35</v>
      </c>
    </row>
    <row r="107" spans="1:2" ht="15.5" x14ac:dyDescent="0.35">
      <c r="A107" s="6">
        <v>42278</v>
      </c>
      <c r="B107" s="4">
        <v>32130.77</v>
      </c>
    </row>
    <row r="108" spans="1:2" ht="15.5" x14ac:dyDescent="0.35">
      <c r="A108" s="6">
        <v>42309</v>
      </c>
      <c r="B108" s="4">
        <v>37594.86</v>
      </c>
    </row>
    <row r="109" spans="1:2" ht="16" thickBot="1" x14ac:dyDescent="0.4">
      <c r="A109" s="6">
        <v>42339</v>
      </c>
      <c r="B109" s="4">
        <v>50754.5</v>
      </c>
    </row>
    <row r="110" spans="1:2" ht="15" thickBot="1" x14ac:dyDescent="0.4">
      <c r="A110" s="6">
        <v>42370</v>
      </c>
      <c r="B110" s="5">
        <v>49623.4</v>
      </c>
    </row>
    <row r="111" spans="1:2" ht="16" thickBot="1" x14ac:dyDescent="0.4">
      <c r="A111" s="6">
        <v>42401</v>
      </c>
      <c r="B111" s="4">
        <v>51470.73</v>
      </c>
    </row>
    <row r="112" spans="1:2" ht="15" thickBot="1" x14ac:dyDescent="0.4">
      <c r="A112" s="6">
        <v>42430</v>
      </c>
      <c r="B112" s="5">
        <v>41847.99</v>
      </c>
    </row>
    <row r="113" spans="1:2" ht="15.5" x14ac:dyDescent="0.35">
      <c r="A113" s="6">
        <v>42461</v>
      </c>
      <c r="B113" s="4">
        <v>40261.69</v>
      </c>
    </row>
    <row r="114" spans="1:2" ht="15.5" x14ac:dyDescent="0.35">
      <c r="A114" s="6">
        <v>42491</v>
      </c>
      <c r="B114" s="4">
        <v>38169.42</v>
      </c>
    </row>
    <row r="115" spans="1:2" ht="15.5" x14ac:dyDescent="0.35">
      <c r="A115" s="6">
        <v>42522</v>
      </c>
      <c r="B115" s="4">
        <v>42866.59</v>
      </c>
    </row>
    <row r="116" spans="1:2" ht="15.5" x14ac:dyDescent="0.35">
      <c r="A116" s="6">
        <v>42552</v>
      </c>
      <c r="B116" s="4">
        <v>39487.19</v>
      </c>
    </row>
    <row r="117" spans="1:2" ht="15.5" x14ac:dyDescent="0.35">
      <c r="A117" s="6">
        <v>42583</v>
      </c>
      <c r="B117" s="4">
        <v>39662.449999999997</v>
      </c>
    </row>
    <row r="118" spans="1:2" ht="15.5" x14ac:dyDescent="0.35">
      <c r="A118" s="6">
        <v>42614</v>
      </c>
      <c r="B118" s="4">
        <v>38944.83</v>
      </c>
    </row>
    <row r="119" spans="1:2" ht="15.5" x14ac:dyDescent="0.35">
      <c r="A119" s="6">
        <v>42644</v>
      </c>
      <c r="B119" s="4">
        <v>39834.47</v>
      </c>
    </row>
    <row r="120" spans="1:2" ht="15.5" x14ac:dyDescent="0.35">
      <c r="A120" s="6">
        <v>42675</v>
      </c>
      <c r="B120" s="4">
        <v>43864.79</v>
      </c>
    </row>
    <row r="121" spans="1:2" ht="15.5" x14ac:dyDescent="0.35">
      <c r="A121" s="6">
        <v>42705</v>
      </c>
      <c r="B121" s="4">
        <v>45307.55</v>
      </c>
    </row>
    <row r="122" spans="1:2" ht="16" thickBot="1" x14ac:dyDescent="0.4">
      <c r="A122" s="6">
        <v>42736</v>
      </c>
      <c r="B122" s="4">
        <v>43753.53</v>
      </c>
    </row>
    <row r="123" spans="1:2" ht="15" thickBot="1" x14ac:dyDescent="0.4">
      <c r="A123" s="6">
        <v>42767</v>
      </c>
      <c r="B123" s="5">
        <v>44043.42</v>
      </c>
    </row>
    <row r="124" spans="1:2" ht="16" thickBot="1" x14ac:dyDescent="0.4">
      <c r="A124" s="6">
        <v>42795</v>
      </c>
      <c r="B124" s="4">
        <v>52018.26</v>
      </c>
    </row>
    <row r="125" spans="1:2" ht="15" thickBot="1" x14ac:dyDescent="0.4">
      <c r="A125" s="6">
        <v>42826</v>
      </c>
      <c r="B125" s="5">
        <v>51168.55</v>
      </c>
    </row>
    <row r="126" spans="1:2" ht="16" thickBot="1" x14ac:dyDescent="0.4">
      <c r="A126" s="6">
        <v>42856</v>
      </c>
      <c r="B126" s="4">
        <v>43484.22</v>
      </c>
    </row>
    <row r="127" spans="1:2" ht="15" thickBot="1" x14ac:dyDescent="0.4">
      <c r="A127" s="6">
        <v>42887</v>
      </c>
      <c r="B127" s="5">
        <v>46664.78</v>
      </c>
    </row>
    <row r="128" spans="1:2" ht="15.5" x14ac:dyDescent="0.35">
      <c r="A128" s="6">
        <v>42917</v>
      </c>
      <c r="B128" s="4">
        <v>38161.99</v>
      </c>
    </row>
    <row r="129" spans="1:2" ht="15.5" x14ac:dyDescent="0.35">
      <c r="A129" s="6">
        <v>42948</v>
      </c>
      <c r="B129" s="4">
        <v>45709.14</v>
      </c>
    </row>
    <row r="130" spans="1:2" ht="15.5" x14ac:dyDescent="0.35">
      <c r="A130" s="6">
        <v>42979</v>
      </c>
      <c r="B130" s="4">
        <v>46033.57</v>
      </c>
    </row>
    <row r="131" spans="1:2" ht="15.5" x14ac:dyDescent="0.35">
      <c r="A131" s="6">
        <v>43009</v>
      </c>
      <c r="B131" s="4">
        <v>41626.54</v>
      </c>
    </row>
    <row r="132" spans="1:2" ht="15.5" x14ac:dyDescent="0.35">
      <c r="A132" s="6">
        <v>43040</v>
      </c>
      <c r="B132" s="4">
        <v>42970.26</v>
      </c>
    </row>
    <row r="133" spans="1:2" ht="16" thickBot="1" x14ac:dyDescent="0.4">
      <c r="A133" s="6">
        <v>43070</v>
      </c>
      <c r="B133" s="4">
        <v>44894.48</v>
      </c>
    </row>
    <row r="134" spans="1:2" ht="15" thickBot="1" x14ac:dyDescent="0.4">
      <c r="A134" s="6">
        <v>43101</v>
      </c>
      <c r="B134" s="5">
        <v>51970.02</v>
      </c>
    </row>
    <row r="135" spans="1:2" ht="15.5" x14ac:dyDescent="0.35">
      <c r="A135" s="6">
        <v>43132</v>
      </c>
      <c r="B135" s="4">
        <v>42080.33</v>
      </c>
    </row>
    <row r="136" spans="1:2" ht="15.5" x14ac:dyDescent="0.35">
      <c r="A136" s="6">
        <v>43160</v>
      </c>
      <c r="B136" s="4">
        <v>53078.07</v>
      </c>
    </row>
    <row r="137" spans="1:2" ht="15.5" x14ac:dyDescent="0.35">
      <c r="A137" s="6">
        <v>43191</v>
      </c>
      <c r="B137" s="4">
        <v>44205.57</v>
      </c>
    </row>
    <row r="138" spans="1:2" ht="16" thickBot="1" x14ac:dyDescent="0.4">
      <c r="A138" s="6">
        <v>43221</v>
      </c>
      <c r="B138" s="4">
        <v>42369.09</v>
      </c>
    </row>
    <row r="139" spans="1:2" ht="15" thickBot="1" x14ac:dyDescent="0.4">
      <c r="A139" s="6">
        <v>43252</v>
      </c>
      <c r="B139" s="5">
        <v>41571.97</v>
      </c>
    </row>
    <row r="140" spans="1:2" ht="15.5" x14ac:dyDescent="0.35">
      <c r="A140" s="6">
        <v>43282</v>
      </c>
      <c r="B140" s="4">
        <v>42335.56</v>
      </c>
    </row>
    <row r="141" spans="1:2" ht="16" thickBot="1" x14ac:dyDescent="0.4">
      <c r="A141" s="6">
        <v>43313</v>
      </c>
      <c r="B141" s="4">
        <v>38868.550000000003</v>
      </c>
    </row>
    <row r="142" spans="1:2" ht="15" thickBot="1" x14ac:dyDescent="0.4">
      <c r="A142" s="6">
        <v>43344</v>
      </c>
      <c r="B142" s="5">
        <v>46465.33</v>
      </c>
    </row>
    <row r="143" spans="1:2" ht="15.5" x14ac:dyDescent="0.35">
      <c r="A143" s="6">
        <v>43374</v>
      </c>
      <c r="B143" s="4">
        <v>48609.77</v>
      </c>
    </row>
    <row r="144" spans="1:2" ht="15.5" x14ac:dyDescent="0.35">
      <c r="A144" s="6">
        <v>43405</v>
      </c>
      <c r="B144" s="4">
        <v>38520.58</v>
      </c>
    </row>
    <row r="145" spans="1:2" ht="16" thickBot="1" x14ac:dyDescent="0.4">
      <c r="A145" s="6">
        <v>43435</v>
      </c>
      <c r="B145" s="4">
        <v>47020.61</v>
      </c>
    </row>
    <row r="146" spans="1:2" ht="15" thickBot="1" x14ac:dyDescent="0.4">
      <c r="A146" s="6">
        <v>43466</v>
      </c>
      <c r="B146" s="5">
        <v>47401.01</v>
      </c>
    </row>
    <row r="147" spans="1:2" ht="15" thickBot="1" x14ac:dyDescent="0.4">
      <c r="A147" s="6">
        <v>43497</v>
      </c>
      <c r="B147" s="5">
        <v>33457.39</v>
      </c>
    </row>
    <row r="148" spans="1:2" ht="15.5" x14ac:dyDescent="0.35">
      <c r="A148" s="6">
        <v>43525</v>
      </c>
      <c r="B148" s="4">
        <v>32873.08</v>
      </c>
    </row>
    <row r="149" spans="1:2" ht="16" thickBot="1" x14ac:dyDescent="0.4">
      <c r="A149" s="6">
        <v>43556</v>
      </c>
      <c r="B149" s="4">
        <v>34305.69</v>
      </c>
    </row>
    <row r="150" spans="1:2" ht="15" thickBot="1" x14ac:dyDescent="0.4">
      <c r="A150" s="6">
        <v>43586</v>
      </c>
      <c r="B150" s="5">
        <v>36926.370000000003</v>
      </c>
    </row>
    <row r="151" spans="1:2" ht="15.5" x14ac:dyDescent="0.35">
      <c r="A151" s="6">
        <v>43617</v>
      </c>
      <c r="B151" s="4">
        <v>47820.99</v>
      </c>
    </row>
    <row r="152" spans="1:2" ht="15.5" x14ac:dyDescent="0.35">
      <c r="A152" s="6">
        <v>43647</v>
      </c>
      <c r="B152" s="4">
        <v>48185.72</v>
      </c>
    </row>
    <row r="153" spans="1:2" ht="15.5" x14ac:dyDescent="0.35">
      <c r="A153" s="6">
        <v>43678</v>
      </c>
      <c r="B153" s="4">
        <v>58003.95</v>
      </c>
    </row>
    <row r="154" spans="1:2" ht="15.5" x14ac:dyDescent="0.35">
      <c r="A154" s="6">
        <v>43709</v>
      </c>
      <c r="B154" s="4">
        <v>44598.82</v>
      </c>
    </row>
    <row r="155" spans="1:2" ht="15.5" x14ac:dyDescent="0.35">
      <c r="A155" s="6">
        <v>43739</v>
      </c>
      <c r="B155" s="4">
        <v>44804.05</v>
      </c>
    </row>
    <row r="156" spans="1:2" ht="15.5" x14ac:dyDescent="0.35">
      <c r="A156" s="6">
        <v>43770</v>
      </c>
      <c r="B156" s="4">
        <v>42346.94</v>
      </c>
    </row>
    <row r="157" spans="1:2" ht="15.5" x14ac:dyDescent="0.35">
      <c r="A157" s="6">
        <v>43800</v>
      </c>
      <c r="B157" s="4">
        <v>39528.949999999997</v>
      </c>
    </row>
    <row r="158" spans="1:2" ht="15.5" x14ac:dyDescent="0.35">
      <c r="A158" s="6">
        <v>43831</v>
      </c>
      <c r="B158" s="4">
        <v>61358.8</v>
      </c>
    </row>
    <row r="159" spans="1:2" ht="15.5" x14ac:dyDescent="0.35">
      <c r="A159" s="6">
        <v>43862</v>
      </c>
      <c r="B159" s="4">
        <v>53460.22</v>
      </c>
    </row>
    <row r="160" spans="1:2" ht="16" thickBot="1" x14ac:dyDescent="0.4">
      <c r="A160" s="6">
        <v>43891</v>
      </c>
      <c r="B160" s="4">
        <v>41461.910000000003</v>
      </c>
    </row>
    <row r="161" spans="1:13" ht="15" thickBot="1" x14ac:dyDescent="0.4">
      <c r="A161" s="6">
        <v>43922</v>
      </c>
      <c r="B161" s="5">
        <v>27283.05</v>
      </c>
    </row>
    <row r="162" spans="1:13" ht="15.5" x14ac:dyDescent="0.35">
      <c r="A162" s="6">
        <v>43952</v>
      </c>
      <c r="B162" s="4">
        <v>40328.57</v>
      </c>
    </row>
    <row r="163" spans="1:13" ht="15.5" x14ac:dyDescent="0.35">
      <c r="A163" s="6">
        <v>43983</v>
      </c>
      <c r="B163" s="4">
        <v>39646.14</v>
      </c>
    </row>
    <row r="164" spans="1:13" ht="15.5" x14ac:dyDescent="0.35">
      <c r="A164" s="6">
        <v>44013</v>
      </c>
      <c r="B164" s="4">
        <v>52799.38</v>
      </c>
    </row>
    <row r="165" spans="1:13" ht="15.5" x14ac:dyDescent="0.35">
      <c r="A165" s="6">
        <v>44044</v>
      </c>
      <c r="B165" s="4">
        <v>48115.32</v>
      </c>
    </row>
    <row r="166" spans="1:13" ht="15.5" x14ac:dyDescent="0.35">
      <c r="A166" s="6">
        <v>44075</v>
      </c>
      <c r="B166" s="4">
        <v>54022.239999999998</v>
      </c>
    </row>
    <row r="167" spans="1:13" ht="15.5" x14ac:dyDescent="0.35">
      <c r="A167" s="6">
        <v>44105</v>
      </c>
      <c r="B167" s="4">
        <v>51274.879999999997</v>
      </c>
    </row>
    <row r="168" spans="1:13" ht="15.5" x14ac:dyDescent="0.35">
      <c r="A168" s="6">
        <v>44136</v>
      </c>
      <c r="B168" s="4">
        <v>57891.040000000001</v>
      </c>
    </row>
    <row r="169" spans="1:13" ht="16" thickBot="1" x14ac:dyDescent="0.4">
      <c r="A169" s="6">
        <v>44166</v>
      </c>
      <c r="B169" s="4">
        <v>61269.81</v>
      </c>
    </row>
    <row r="170" spans="1:13" ht="16" thickBot="1" x14ac:dyDescent="0.4">
      <c r="A170" s="6">
        <v>44197</v>
      </c>
      <c r="B170" s="4">
        <v>59956.92</v>
      </c>
      <c r="C170" s="2"/>
      <c r="D170" s="5"/>
      <c r="E170" s="5"/>
      <c r="F170" s="4"/>
      <c r="G170" s="4"/>
      <c r="H170" s="4"/>
      <c r="I170" s="4"/>
      <c r="J170" s="4"/>
      <c r="K170" s="4"/>
      <c r="L170" s="4"/>
      <c r="M170" s="4"/>
    </row>
    <row r="171" spans="1:13" ht="15" thickBot="1" x14ac:dyDescent="0.4">
      <c r="A171" s="6">
        <v>44228</v>
      </c>
      <c r="B171" s="2" t="s">
        <v>13</v>
      </c>
    </row>
    <row r="172" spans="1:13" ht="15" thickBot="1" x14ac:dyDescent="0.4">
      <c r="A172" s="6">
        <v>44256</v>
      </c>
      <c r="B172" s="5">
        <v>47829.47</v>
      </c>
    </row>
    <row r="173" spans="1:13" ht="15" thickBot="1" x14ac:dyDescent="0.4">
      <c r="A173" s="6">
        <v>44287</v>
      </c>
      <c r="B173" s="5">
        <v>54314.26</v>
      </c>
    </row>
    <row r="174" spans="1:13" ht="15.5" x14ac:dyDescent="0.35">
      <c r="A174" s="6">
        <v>44317</v>
      </c>
      <c r="B174" s="4">
        <v>54671.35</v>
      </c>
    </row>
    <row r="175" spans="1:13" ht="15.5" x14ac:dyDescent="0.35">
      <c r="A175" s="6">
        <v>44348</v>
      </c>
      <c r="B175" s="4">
        <v>56205.29</v>
      </c>
    </row>
    <row r="176" spans="1:13" ht="15.5" x14ac:dyDescent="0.35">
      <c r="A176" s="6">
        <v>44378</v>
      </c>
      <c r="B176" s="4">
        <v>62077.08</v>
      </c>
    </row>
    <row r="177" spans="1:2" ht="15.5" x14ac:dyDescent="0.35">
      <c r="A177" s="6">
        <v>44409</v>
      </c>
      <c r="B177" s="4">
        <v>56658.13</v>
      </c>
    </row>
    <row r="178" spans="1:2" ht="15.5" x14ac:dyDescent="0.35">
      <c r="A178" s="6">
        <v>44440</v>
      </c>
      <c r="B178" s="4">
        <v>49974.47</v>
      </c>
    </row>
    <row r="179" spans="1:2" ht="15.5" x14ac:dyDescent="0.35">
      <c r="A179" s="6">
        <v>44470</v>
      </c>
      <c r="B179" s="4">
        <v>51872.02</v>
      </c>
    </row>
    <row r="180" spans="1:2" ht="15.5" x14ac:dyDescent="0.35">
      <c r="A180" s="6">
        <v>44501</v>
      </c>
      <c r="B180" s="4">
        <v>53976.61</v>
      </c>
    </row>
    <row r="181" spans="1:2" ht="15.5" x14ac:dyDescent="0.35">
      <c r="A181" s="6">
        <v>44531</v>
      </c>
      <c r="B181" s="4">
        <v>68284.75</v>
      </c>
    </row>
    <row r="182" spans="1:2" ht="16" thickBot="1" x14ac:dyDescent="0.4">
      <c r="A182" s="6">
        <v>44562</v>
      </c>
      <c r="B182" s="4">
        <v>62205.279999999999</v>
      </c>
    </row>
    <row r="183" spans="1:2" ht="15" thickBot="1" x14ac:dyDescent="0.4">
      <c r="A183" s="6">
        <v>44593</v>
      </c>
      <c r="B183" s="5">
        <v>59038.21</v>
      </c>
    </row>
    <row r="184" spans="1:2" ht="15.5" x14ac:dyDescent="0.35">
      <c r="A184" s="6">
        <v>44621</v>
      </c>
      <c r="B184" s="4">
        <v>73933.7</v>
      </c>
    </row>
    <row r="185" spans="1:2" ht="15.5" x14ac:dyDescent="0.35">
      <c r="A185" s="6">
        <v>44652</v>
      </c>
      <c r="B185" s="4">
        <v>73744.740000000005</v>
      </c>
    </row>
    <row r="186" spans="1:2" ht="15.5" x14ac:dyDescent="0.35">
      <c r="A186" s="6">
        <v>44682</v>
      </c>
      <c r="B186" s="4">
        <v>70967.42</v>
      </c>
    </row>
    <row r="187" spans="1:2" ht="15.5" x14ac:dyDescent="0.35">
      <c r="A187" s="6">
        <v>44713</v>
      </c>
      <c r="B187" s="4">
        <v>69960.72</v>
      </c>
    </row>
    <row r="188" spans="1:2" ht="15.5" x14ac:dyDescent="0.35">
      <c r="A188" s="6">
        <v>44743</v>
      </c>
      <c r="B188" s="4">
        <v>60425.56</v>
      </c>
    </row>
    <row r="189" spans="1:2" ht="15.5" x14ac:dyDescent="0.35">
      <c r="A189" s="6">
        <v>44774</v>
      </c>
      <c r="B189" s="4">
        <v>59669.01</v>
      </c>
    </row>
    <row r="190" spans="1:2" ht="15.5" x14ac:dyDescent="0.35">
      <c r="A190" s="6">
        <v>44805</v>
      </c>
      <c r="B190" s="4">
        <v>64443.98</v>
      </c>
    </row>
    <row r="191" spans="1:2" ht="15.5" x14ac:dyDescent="0.35">
      <c r="A191" s="6">
        <v>44835</v>
      </c>
      <c r="B191" s="4">
        <v>61987.92</v>
      </c>
    </row>
    <row r="192" spans="1:2" ht="15.5" x14ac:dyDescent="0.35">
      <c r="A192" s="6">
        <v>44866</v>
      </c>
      <c r="B192" s="4">
        <v>61788.75</v>
      </c>
    </row>
    <row r="193" spans="1:2" ht="15.5" x14ac:dyDescent="0.35">
      <c r="A193" s="6">
        <v>44896</v>
      </c>
      <c r="B193" s="4">
        <v>67161.09</v>
      </c>
    </row>
    <row r="195" spans="1:2" x14ac:dyDescent="0.35">
      <c r="A195" s="6"/>
    </row>
    <row r="196" spans="1:2" x14ac:dyDescent="0.35">
      <c r="A196" s="6"/>
    </row>
    <row r="197" spans="1:2" x14ac:dyDescent="0.35">
      <c r="A197" s="6"/>
    </row>
    <row r="198" spans="1:2" x14ac:dyDescent="0.35">
      <c r="A198" s="6"/>
    </row>
    <row r="199" spans="1:2" x14ac:dyDescent="0.35">
      <c r="A199" s="6"/>
    </row>
    <row r="200" spans="1:2" x14ac:dyDescent="0.35">
      <c r="A200" s="6"/>
    </row>
    <row r="201" spans="1:2" x14ac:dyDescent="0.35">
      <c r="A201" s="6"/>
    </row>
    <row r="202" spans="1:2" x14ac:dyDescent="0.35">
      <c r="A20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KAMDEO SINGH</dc:creator>
  <cp:lastModifiedBy>kajal kumari</cp:lastModifiedBy>
  <dcterms:created xsi:type="dcterms:W3CDTF">2023-05-18T18:35:46Z</dcterms:created>
  <dcterms:modified xsi:type="dcterms:W3CDTF">2023-05-21T14:53:59Z</dcterms:modified>
</cp:coreProperties>
</file>