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rushtisamant/Desktop/untitled folder/DADM/Time Series/"/>
    </mc:Choice>
  </mc:AlternateContent>
  <xr:revisionPtr revIDLastSave="0" documentId="13_ncr:1_{27AE3A79-B297-524D-B16B-F04D759AE95C}" xr6:coauthVersionLast="47" xr6:coauthVersionMax="47" xr10:uidLastSave="{00000000-0000-0000-0000-000000000000}"/>
  <bookViews>
    <workbookView minimized="1" xWindow="0" yWindow="74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52" i="1" l="1" a="1"/>
  <c r="S252" i="1"/>
  <c r="S248" i="1" a="1"/>
  <c r="S248" i="1"/>
  <c r="S249" i="1" a="1"/>
  <c r="S249" i="1"/>
  <c r="S250" i="1" a="1"/>
  <c r="S250" i="1"/>
  <c r="S251" i="1" a="1"/>
  <c r="S251" i="1"/>
  <c r="S253" i="1" a="1"/>
  <c r="S253" i="1"/>
  <c r="D248" i="1"/>
  <c r="E248" i="1"/>
  <c r="F248" i="1"/>
  <c r="G248" i="1"/>
  <c r="H248" i="1"/>
  <c r="I248" i="1"/>
  <c r="J248" i="1"/>
  <c r="K248" i="1"/>
  <c r="L248" i="1"/>
  <c r="M248" i="1"/>
  <c r="N248" i="1"/>
  <c r="Q248" i="1"/>
  <c r="D249" i="1"/>
  <c r="E249" i="1"/>
  <c r="F249" i="1"/>
  <c r="G249" i="1"/>
  <c r="H249" i="1"/>
  <c r="I249" i="1"/>
  <c r="J249" i="1"/>
  <c r="K249" i="1"/>
  <c r="L249" i="1"/>
  <c r="M249" i="1"/>
  <c r="N249" i="1"/>
  <c r="Q249" i="1"/>
  <c r="D250" i="1"/>
  <c r="E250" i="1"/>
  <c r="F250" i="1"/>
  <c r="G250" i="1"/>
  <c r="H250" i="1"/>
  <c r="I250" i="1"/>
  <c r="J250" i="1"/>
  <c r="K250" i="1"/>
  <c r="L250" i="1"/>
  <c r="M250" i="1"/>
  <c r="N250" i="1"/>
  <c r="Q250" i="1"/>
  <c r="D251" i="1"/>
  <c r="E251" i="1"/>
  <c r="F251" i="1"/>
  <c r="G251" i="1"/>
  <c r="H251" i="1"/>
  <c r="I251" i="1"/>
  <c r="J251" i="1"/>
  <c r="K251" i="1"/>
  <c r="L251" i="1"/>
  <c r="M251" i="1"/>
  <c r="N251" i="1"/>
  <c r="Q251" i="1"/>
  <c r="D252" i="1"/>
  <c r="E252" i="1"/>
  <c r="F252" i="1"/>
  <c r="G252" i="1"/>
  <c r="H252" i="1"/>
  <c r="I252" i="1"/>
  <c r="J252" i="1"/>
  <c r="K252" i="1"/>
  <c r="L252" i="1"/>
  <c r="M252" i="1"/>
  <c r="N252" i="1"/>
  <c r="Q252" i="1"/>
  <c r="D253" i="1"/>
  <c r="E253" i="1"/>
  <c r="F253" i="1"/>
  <c r="G253" i="1"/>
  <c r="H253" i="1"/>
  <c r="I253" i="1"/>
  <c r="J253" i="1"/>
  <c r="K253" i="1"/>
  <c r="L253" i="1"/>
  <c r="M253" i="1"/>
  <c r="N253" i="1"/>
  <c r="Q253" i="1"/>
  <c r="C248" i="1"/>
  <c r="C249" i="1"/>
  <c r="C250" i="1"/>
  <c r="C251" i="1"/>
  <c r="C252" i="1"/>
  <c r="C253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Q247" i="1"/>
  <c r="S247" i="1" a="1"/>
  <c r="S247" i="1"/>
  <c r="S2" i="1" a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C3" i="1"/>
  <c r="D3" i="1"/>
  <c r="E3" i="1"/>
  <c r="F3" i="1"/>
  <c r="G3" i="1"/>
  <c r="H3" i="1"/>
  <c r="I3" i="1"/>
  <c r="J3" i="1"/>
  <c r="K3" i="1"/>
  <c r="L3" i="1"/>
  <c r="M3" i="1"/>
  <c r="N3" i="1"/>
  <c r="R3" i="1" a="1"/>
  <c r="R3" i="1"/>
  <c r="C4" i="1"/>
  <c r="D4" i="1"/>
  <c r="E4" i="1"/>
  <c r="F4" i="1"/>
  <c r="G4" i="1"/>
  <c r="H4" i="1"/>
  <c r="I4" i="1"/>
  <c r="J4" i="1"/>
  <c r="K4" i="1"/>
  <c r="L4" i="1"/>
  <c r="M4" i="1"/>
  <c r="N4" i="1"/>
  <c r="R4" i="1" a="1"/>
  <c r="R4" i="1"/>
  <c r="C5" i="1"/>
  <c r="D5" i="1"/>
  <c r="E5" i="1"/>
  <c r="F5" i="1"/>
  <c r="G5" i="1"/>
  <c r="H5" i="1"/>
  <c r="I5" i="1"/>
  <c r="J5" i="1"/>
  <c r="K5" i="1"/>
  <c r="L5" i="1"/>
  <c r="M5" i="1"/>
  <c r="N5" i="1"/>
  <c r="R5" i="1" a="1"/>
  <c r="R5" i="1"/>
  <c r="C6" i="1"/>
  <c r="D6" i="1"/>
  <c r="E6" i="1"/>
  <c r="F6" i="1"/>
  <c r="G6" i="1"/>
  <c r="H6" i="1"/>
  <c r="I6" i="1"/>
  <c r="J6" i="1"/>
  <c r="K6" i="1"/>
  <c r="L6" i="1"/>
  <c r="M6" i="1"/>
  <c r="N6" i="1"/>
  <c r="R6" i="1" a="1"/>
  <c r="R6" i="1"/>
  <c r="C7" i="1"/>
  <c r="D7" i="1"/>
  <c r="E7" i="1"/>
  <c r="F7" i="1"/>
  <c r="G7" i="1"/>
  <c r="H7" i="1"/>
  <c r="I7" i="1"/>
  <c r="J7" i="1"/>
  <c r="K7" i="1"/>
  <c r="L7" i="1"/>
  <c r="M7" i="1"/>
  <c r="N7" i="1"/>
  <c r="R7" i="1" a="1"/>
  <c r="R7" i="1"/>
  <c r="C8" i="1"/>
  <c r="D8" i="1"/>
  <c r="E8" i="1"/>
  <c r="F8" i="1"/>
  <c r="G8" i="1"/>
  <c r="H8" i="1"/>
  <c r="I8" i="1"/>
  <c r="J8" i="1"/>
  <c r="K8" i="1"/>
  <c r="L8" i="1"/>
  <c r="M8" i="1"/>
  <c r="N8" i="1"/>
  <c r="R8" i="1" a="1"/>
  <c r="R8" i="1"/>
  <c r="C9" i="1"/>
  <c r="D9" i="1"/>
  <c r="E9" i="1"/>
  <c r="F9" i="1"/>
  <c r="G9" i="1"/>
  <c r="H9" i="1"/>
  <c r="I9" i="1"/>
  <c r="J9" i="1"/>
  <c r="K9" i="1"/>
  <c r="L9" i="1"/>
  <c r="M9" i="1"/>
  <c r="N9" i="1"/>
  <c r="R9" i="1" a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R10" i="1" a="1"/>
  <c r="R10" i="1"/>
  <c r="C11" i="1"/>
  <c r="D11" i="1"/>
  <c r="E11" i="1"/>
  <c r="F11" i="1"/>
  <c r="G11" i="1"/>
  <c r="H11" i="1"/>
  <c r="I11" i="1"/>
  <c r="J11" i="1"/>
  <c r="K11" i="1"/>
  <c r="L11" i="1"/>
  <c r="M11" i="1"/>
  <c r="N11" i="1"/>
  <c r="R11" i="1" a="1"/>
  <c r="R11" i="1"/>
  <c r="C12" i="1"/>
  <c r="D12" i="1"/>
  <c r="E12" i="1"/>
  <c r="F12" i="1"/>
  <c r="G12" i="1"/>
  <c r="H12" i="1"/>
  <c r="I12" i="1"/>
  <c r="J12" i="1"/>
  <c r="K12" i="1"/>
  <c r="L12" i="1"/>
  <c r="M12" i="1"/>
  <c r="N12" i="1"/>
  <c r="R12" i="1" a="1"/>
  <c r="R12" i="1"/>
  <c r="C13" i="1"/>
  <c r="D13" i="1"/>
  <c r="E13" i="1"/>
  <c r="F13" i="1"/>
  <c r="G13" i="1"/>
  <c r="H13" i="1"/>
  <c r="I13" i="1"/>
  <c r="J13" i="1"/>
  <c r="K13" i="1"/>
  <c r="L13" i="1"/>
  <c r="M13" i="1"/>
  <c r="N13" i="1"/>
  <c r="R13" i="1" a="1"/>
  <c r="R13" i="1"/>
  <c r="C14" i="1"/>
  <c r="D14" i="1"/>
  <c r="E14" i="1"/>
  <c r="F14" i="1"/>
  <c r="G14" i="1"/>
  <c r="H14" i="1"/>
  <c r="I14" i="1"/>
  <c r="J14" i="1"/>
  <c r="K14" i="1"/>
  <c r="L14" i="1"/>
  <c r="M14" i="1"/>
  <c r="N14" i="1"/>
  <c r="R14" i="1" a="1"/>
  <c r="R14" i="1"/>
  <c r="C15" i="1"/>
  <c r="D15" i="1"/>
  <c r="E15" i="1"/>
  <c r="F15" i="1"/>
  <c r="G15" i="1"/>
  <c r="H15" i="1"/>
  <c r="I15" i="1"/>
  <c r="J15" i="1"/>
  <c r="K15" i="1"/>
  <c r="L15" i="1"/>
  <c r="M15" i="1"/>
  <c r="N15" i="1"/>
  <c r="R15" i="1" a="1"/>
  <c r="R15" i="1"/>
  <c r="C16" i="1"/>
  <c r="D16" i="1"/>
  <c r="E16" i="1"/>
  <c r="F16" i="1"/>
  <c r="G16" i="1"/>
  <c r="H16" i="1"/>
  <c r="I16" i="1"/>
  <c r="J16" i="1"/>
  <c r="K16" i="1"/>
  <c r="L16" i="1"/>
  <c r="M16" i="1"/>
  <c r="N16" i="1"/>
  <c r="R16" i="1" a="1"/>
  <c r="R16" i="1"/>
  <c r="C17" i="1"/>
  <c r="D17" i="1"/>
  <c r="E17" i="1"/>
  <c r="F17" i="1"/>
  <c r="G17" i="1"/>
  <c r="H17" i="1"/>
  <c r="I17" i="1"/>
  <c r="J17" i="1"/>
  <c r="K17" i="1"/>
  <c r="L17" i="1"/>
  <c r="M17" i="1"/>
  <c r="N17" i="1"/>
  <c r="R17" i="1" a="1"/>
  <c r="R17" i="1"/>
  <c r="C18" i="1"/>
  <c r="D18" i="1"/>
  <c r="E18" i="1"/>
  <c r="F18" i="1"/>
  <c r="G18" i="1"/>
  <c r="H18" i="1"/>
  <c r="I18" i="1"/>
  <c r="J18" i="1"/>
  <c r="K18" i="1"/>
  <c r="L18" i="1"/>
  <c r="M18" i="1"/>
  <c r="N18" i="1"/>
  <c r="R18" i="1" a="1"/>
  <c r="R18" i="1"/>
  <c r="C19" i="1"/>
  <c r="D19" i="1"/>
  <c r="E19" i="1"/>
  <c r="F19" i="1"/>
  <c r="G19" i="1"/>
  <c r="H19" i="1"/>
  <c r="I19" i="1"/>
  <c r="J19" i="1"/>
  <c r="K19" i="1"/>
  <c r="L19" i="1"/>
  <c r="M19" i="1"/>
  <c r="N19" i="1"/>
  <c r="R19" i="1" a="1"/>
  <c r="R19" i="1"/>
  <c r="C20" i="1"/>
  <c r="D20" i="1"/>
  <c r="E20" i="1"/>
  <c r="F20" i="1"/>
  <c r="G20" i="1"/>
  <c r="H20" i="1"/>
  <c r="I20" i="1"/>
  <c r="J20" i="1"/>
  <c r="K20" i="1"/>
  <c r="L20" i="1"/>
  <c r="M20" i="1"/>
  <c r="N20" i="1"/>
  <c r="R20" i="1" a="1"/>
  <c r="R20" i="1"/>
  <c r="C21" i="1"/>
  <c r="D21" i="1"/>
  <c r="E21" i="1"/>
  <c r="F21" i="1"/>
  <c r="G21" i="1"/>
  <c r="H21" i="1"/>
  <c r="I21" i="1"/>
  <c r="J21" i="1"/>
  <c r="K21" i="1"/>
  <c r="L21" i="1"/>
  <c r="M21" i="1"/>
  <c r="N21" i="1"/>
  <c r="R21" i="1" a="1"/>
  <c r="R21" i="1"/>
  <c r="C22" i="1"/>
  <c r="D22" i="1"/>
  <c r="E22" i="1"/>
  <c r="F22" i="1"/>
  <c r="G22" i="1"/>
  <c r="H22" i="1"/>
  <c r="I22" i="1"/>
  <c r="J22" i="1"/>
  <c r="K22" i="1"/>
  <c r="L22" i="1"/>
  <c r="M22" i="1"/>
  <c r="N22" i="1"/>
  <c r="R22" i="1" a="1"/>
  <c r="R22" i="1"/>
  <c r="C23" i="1"/>
  <c r="D23" i="1"/>
  <c r="E23" i="1"/>
  <c r="F23" i="1"/>
  <c r="G23" i="1"/>
  <c r="H23" i="1"/>
  <c r="I23" i="1"/>
  <c r="J23" i="1"/>
  <c r="K23" i="1"/>
  <c r="L23" i="1"/>
  <c r="M23" i="1"/>
  <c r="N23" i="1"/>
  <c r="R23" i="1" a="1"/>
  <c r="R23" i="1"/>
  <c r="C24" i="1"/>
  <c r="D24" i="1"/>
  <c r="E24" i="1"/>
  <c r="F24" i="1"/>
  <c r="G24" i="1"/>
  <c r="H24" i="1"/>
  <c r="I24" i="1"/>
  <c r="J24" i="1"/>
  <c r="K24" i="1"/>
  <c r="L24" i="1"/>
  <c r="M24" i="1"/>
  <c r="N24" i="1"/>
  <c r="R24" i="1" a="1"/>
  <c r="R24" i="1"/>
  <c r="C25" i="1"/>
  <c r="D25" i="1"/>
  <c r="E25" i="1"/>
  <c r="F25" i="1"/>
  <c r="G25" i="1"/>
  <c r="H25" i="1"/>
  <c r="I25" i="1"/>
  <c r="J25" i="1"/>
  <c r="K25" i="1"/>
  <c r="L25" i="1"/>
  <c r="M25" i="1"/>
  <c r="N25" i="1"/>
  <c r="R25" i="1" a="1"/>
  <c r="R25" i="1"/>
  <c r="C26" i="1"/>
  <c r="D26" i="1"/>
  <c r="E26" i="1"/>
  <c r="F26" i="1"/>
  <c r="G26" i="1"/>
  <c r="H26" i="1"/>
  <c r="I26" i="1"/>
  <c r="J26" i="1"/>
  <c r="K26" i="1"/>
  <c r="L26" i="1"/>
  <c r="M26" i="1"/>
  <c r="N26" i="1"/>
  <c r="R26" i="1" a="1"/>
  <c r="R26" i="1"/>
  <c r="C27" i="1"/>
  <c r="D27" i="1"/>
  <c r="E27" i="1"/>
  <c r="F27" i="1"/>
  <c r="G27" i="1"/>
  <c r="H27" i="1"/>
  <c r="I27" i="1"/>
  <c r="J27" i="1"/>
  <c r="K27" i="1"/>
  <c r="L27" i="1"/>
  <c r="M27" i="1"/>
  <c r="N27" i="1"/>
  <c r="R27" i="1" a="1"/>
  <c r="R27" i="1"/>
  <c r="C28" i="1"/>
  <c r="D28" i="1"/>
  <c r="E28" i="1"/>
  <c r="F28" i="1"/>
  <c r="G28" i="1"/>
  <c r="H28" i="1"/>
  <c r="I28" i="1"/>
  <c r="J28" i="1"/>
  <c r="K28" i="1"/>
  <c r="L28" i="1"/>
  <c r="M28" i="1"/>
  <c r="N28" i="1"/>
  <c r="R28" i="1" a="1"/>
  <c r="R28" i="1"/>
  <c r="C29" i="1"/>
  <c r="D29" i="1"/>
  <c r="E29" i="1"/>
  <c r="F29" i="1"/>
  <c r="G29" i="1"/>
  <c r="H29" i="1"/>
  <c r="I29" i="1"/>
  <c r="J29" i="1"/>
  <c r="K29" i="1"/>
  <c r="L29" i="1"/>
  <c r="M29" i="1"/>
  <c r="N29" i="1"/>
  <c r="R29" i="1" a="1"/>
  <c r="R29" i="1"/>
  <c r="C30" i="1"/>
  <c r="D30" i="1"/>
  <c r="E30" i="1"/>
  <c r="F30" i="1"/>
  <c r="G30" i="1"/>
  <c r="H30" i="1"/>
  <c r="I30" i="1"/>
  <c r="J30" i="1"/>
  <c r="K30" i="1"/>
  <c r="L30" i="1"/>
  <c r="M30" i="1"/>
  <c r="N30" i="1"/>
  <c r="R30" i="1" a="1"/>
  <c r="R30" i="1"/>
  <c r="C31" i="1"/>
  <c r="D31" i="1"/>
  <c r="E31" i="1"/>
  <c r="F31" i="1"/>
  <c r="G31" i="1"/>
  <c r="H31" i="1"/>
  <c r="I31" i="1"/>
  <c r="J31" i="1"/>
  <c r="K31" i="1"/>
  <c r="L31" i="1"/>
  <c r="M31" i="1"/>
  <c r="N31" i="1"/>
  <c r="R31" i="1" a="1"/>
  <c r="R31" i="1"/>
  <c r="C32" i="1"/>
  <c r="D32" i="1"/>
  <c r="E32" i="1"/>
  <c r="F32" i="1"/>
  <c r="G32" i="1"/>
  <c r="H32" i="1"/>
  <c r="I32" i="1"/>
  <c r="J32" i="1"/>
  <c r="K32" i="1"/>
  <c r="L32" i="1"/>
  <c r="M32" i="1"/>
  <c r="N32" i="1"/>
  <c r="R32" i="1" a="1"/>
  <c r="R32" i="1"/>
  <c r="C33" i="1"/>
  <c r="D33" i="1"/>
  <c r="E33" i="1"/>
  <c r="F33" i="1"/>
  <c r="G33" i="1"/>
  <c r="H33" i="1"/>
  <c r="I33" i="1"/>
  <c r="J33" i="1"/>
  <c r="K33" i="1"/>
  <c r="L33" i="1"/>
  <c r="M33" i="1"/>
  <c r="N33" i="1"/>
  <c r="R33" i="1" a="1"/>
  <c r="R33" i="1"/>
  <c r="C34" i="1"/>
  <c r="D34" i="1"/>
  <c r="E34" i="1"/>
  <c r="F34" i="1"/>
  <c r="G34" i="1"/>
  <c r="H34" i="1"/>
  <c r="I34" i="1"/>
  <c r="J34" i="1"/>
  <c r="K34" i="1"/>
  <c r="L34" i="1"/>
  <c r="M34" i="1"/>
  <c r="N34" i="1"/>
  <c r="R34" i="1" a="1"/>
  <c r="R34" i="1"/>
  <c r="C35" i="1"/>
  <c r="D35" i="1"/>
  <c r="E35" i="1"/>
  <c r="F35" i="1"/>
  <c r="G35" i="1"/>
  <c r="H35" i="1"/>
  <c r="I35" i="1"/>
  <c r="J35" i="1"/>
  <c r="K35" i="1"/>
  <c r="L35" i="1"/>
  <c r="M35" i="1"/>
  <c r="N35" i="1"/>
  <c r="R35" i="1" a="1"/>
  <c r="R35" i="1"/>
  <c r="C36" i="1"/>
  <c r="D36" i="1"/>
  <c r="E36" i="1"/>
  <c r="F36" i="1"/>
  <c r="G36" i="1"/>
  <c r="H36" i="1"/>
  <c r="I36" i="1"/>
  <c r="J36" i="1"/>
  <c r="K36" i="1"/>
  <c r="L36" i="1"/>
  <c r="M36" i="1"/>
  <c r="N36" i="1"/>
  <c r="R36" i="1" a="1"/>
  <c r="R36" i="1"/>
  <c r="C37" i="1"/>
  <c r="D37" i="1"/>
  <c r="E37" i="1"/>
  <c r="F37" i="1"/>
  <c r="G37" i="1"/>
  <c r="H37" i="1"/>
  <c r="I37" i="1"/>
  <c r="J37" i="1"/>
  <c r="K37" i="1"/>
  <c r="L37" i="1"/>
  <c r="M37" i="1"/>
  <c r="N37" i="1"/>
  <c r="R37" i="1" a="1"/>
  <c r="R37" i="1"/>
  <c r="C38" i="1"/>
  <c r="D38" i="1"/>
  <c r="E38" i="1"/>
  <c r="F38" i="1"/>
  <c r="G38" i="1"/>
  <c r="H38" i="1"/>
  <c r="I38" i="1"/>
  <c r="J38" i="1"/>
  <c r="K38" i="1"/>
  <c r="L38" i="1"/>
  <c r="M38" i="1"/>
  <c r="N38" i="1"/>
  <c r="R38" i="1" a="1"/>
  <c r="R38" i="1"/>
  <c r="C39" i="1"/>
  <c r="D39" i="1"/>
  <c r="E39" i="1"/>
  <c r="F39" i="1"/>
  <c r="G39" i="1"/>
  <c r="H39" i="1"/>
  <c r="I39" i="1"/>
  <c r="J39" i="1"/>
  <c r="K39" i="1"/>
  <c r="L39" i="1"/>
  <c r="M39" i="1"/>
  <c r="N39" i="1"/>
  <c r="R39" i="1" a="1"/>
  <c r="R39" i="1"/>
  <c r="C40" i="1"/>
  <c r="D40" i="1"/>
  <c r="E40" i="1"/>
  <c r="F40" i="1"/>
  <c r="G40" i="1"/>
  <c r="H40" i="1"/>
  <c r="I40" i="1"/>
  <c r="J40" i="1"/>
  <c r="K40" i="1"/>
  <c r="L40" i="1"/>
  <c r="M40" i="1"/>
  <c r="N40" i="1"/>
  <c r="R40" i="1" a="1"/>
  <c r="R40" i="1"/>
  <c r="C41" i="1"/>
  <c r="D41" i="1"/>
  <c r="E41" i="1"/>
  <c r="F41" i="1"/>
  <c r="G41" i="1"/>
  <c r="H41" i="1"/>
  <c r="I41" i="1"/>
  <c r="J41" i="1"/>
  <c r="K41" i="1"/>
  <c r="L41" i="1"/>
  <c r="M41" i="1"/>
  <c r="N41" i="1"/>
  <c r="R41" i="1" a="1"/>
  <c r="R41" i="1"/>
  <c r="C42" i="1"/>
  <c r="D42" i="1"/>
  <c r="E42" i="1"/>
  <c r="F42" i="1"/>
  <c r="G42" i="1"/>
  <c r="H42" i="1"/>
  <c r="I42" i="1"/>
  <c r="J42" i="1"/>
  <c r="K42" i="1"/>
  <c r="L42" i="1"/>
  <c r="M42" i="1"/>
  <c r="N42" i="1"/>
  <c r="R42" i="1" a="1"/>
  <c r="R42" i="1"/>
  <c r="C43" i="1"/>
  <c r="D43" i="1"/>
  <c r="E43" i="1"/>
  <c r="F43" i="1"/>
  <c r="G43" i="1"/>
  <c r="H43" i="1"/>
  <c r="I43" i="1"/>
  <c r="J43" i="1"/>
  <c r="K43" i="1"/>
  <c r="L43" i="1"/>
  <c r="M43" i="1"/>
  <c r="N43" i="1"/>
  <c r="R43" i="1" a="1"/>
  <c r="R43" i="1"/>
  <c r="C44" i="1"/>
  <c r="D44" i="1"/>
  <c r="E44" i="1"/>
  <c r="F44" i="1"/>
  <c r="G44" i="1"/>
  <c r="H44" i="1"/>
  <c r="I44" i="1"/>
  <c r="J44" i="1"/>
  <c r="K44" i="1"/>
  <c r="L44" i="1"/>
  <c r="M44" i="1"/>
  <c r="N44" i="1"/>
  <c r="R44" i="1" a="1"/>
  <c r="R44" i="1"/>
  <c r="C45" i="1"/>
  <c r="D45" i="1"/>
  <c r="E45" i="1"/>
  <c r="F45" i="1"/>
  <c r="G45" i="1"/>
  <c r="H45" i="1"/>
  <c r="I45" i="1"/>
  <c r="J45" i="1"/>
  <c r="K45" i="1"/>
  <c r="L45" i="1"/>
  <c r="M45" i="1"/>
  <c r="N45" i="1"/>
  <c r="R45" i="1" a="1"/>
  <c r="R45" i="1"/>
  <c r="C46" i="1"/>
  <c r="D46" i="1"/>
  <c r="E46" i="1"/>
  <c r="F46" i="1"/>
  <c r="G46" i="1"/>
  <c r="H46" i="1"/>
  <c r="I46" i="1"/>
  <c r="J46" i="1"/>
  <c r="K46" i="1"/>
  <c r="L46" i="1"/>
  <c r="M46" i="1"/>
  <c r="N46" i="1"/>
  <c r="R46" i="1" a="1"/>
  <c r="R46" i="1"/>
  <c r="C47" i="1"/>
  <c r="D47" i="1"/>
  <c r="E47" i="1"/>
  <c r="F47" i="1"/>
  <c r="G47" i="1"/>
  <c r="H47" i="1"/>
  <c r="I47" i="1"/>
  <c r="J47" i="1"/>
  <c r="K47" i="1"/>
  <c r="L47" i="1"/>
  <c r="M47" i="1"/>
  <c r="N47" i="1"/>
  <c r="R47" i="1" a="1"/>
  <c r="R47" i="1"/>
  <c r="C48" i="1"/>
  <c r="D48" i="1"/>
  <c r="E48" i="1"/>
  <c r="F48" i="1"/>
  <c r="G48" i="1"/>
  <c r="H48" i="1"/>
  <c r="I48" i="1"/>
  <c r="J48" i="1"/>
  <c r="K48" i="1"/>
  <c r="L48" i="1"/>
  <c r="M48" i="1"/>
  <c r="N48" i="1"/>
  <c r="R48" i="1" a="1"/>
  <c r="R48" i="1"/>
  <c r="C49" i="1"/>
  <c r="D49" i="1"/>
  <c r="E49" i="1"/>
  <c r="F49" i="1"/>
  <c r="G49" i="1"/>
  <c r="H49" i="1"/>
  <c r="I49" i="1"/>
  <c r="J49" i="1"/>
  <c r="K49" i="1"/>
  <c r="L49" i="1"/>
  <c r="M49" i="1"/>
  <c r="N49" i="1"/>
  <c r="R49" i="1" a="1"/>
  <c r="R49" i="1"/>
  <c r="C50" i="1"/>
  <c r="D50" i="1"/>
  <c r="E50" i="1"/>
  <c r="F50" i="1"/>
  <c r="G50" i="1"/>
  <c r="H50" i="1"/>
  <c r="I50" i="1"/>
  <c r="J50" i="1"/>
  <c r="K50" i="1"/>
  <c r="L50" i="1"/>
  <c r="M50" i="1"/>
  <c r="N50" i="1"/>
  <c r="R50" i="1" a="1"/>
  <c r="R50" i="1"/>
  <c r="C51" i="1"/>
  <c r="D51" i="1"/>
  <c r="E51" i="1"/>
  <c r="F51" i="1"/>
  <c r="G51" i="1"/>
  <c r="H51" i="1"/>
  <c r="I51" i="1"/>
  <c r="J51" i="1"/>
  <c r="K51" i="1"/>
  <c r="L51" i="1"/>
  <c r="M51" i="1"/>
  <c r="N51" i="1"/>
  <c r="R51" i="1" a="1"/>
  <c r="R51" i="1"/>
  <c r="C52" i="1"/>
  <c r="D52" i="1"/>
  <c r="E52" i="1"/>
  <c r="F52" i="1"/>
  <c r="G52" i="1"/>
  <c r="H52" i="1"/>
  <c r="I52" i="1"/>
  <c r="J52" i="1"/>
  <c r="K52" i="1"/>
  <c r="L52" i="1"/>
  <c r="M52" i="1"/>
  <c r="N52" i="1"/>
  <c r="R52" i="1" a="1"/>
  <c r="R52" i="1"/>
  <c r="C53" i="1"/>
  <c r="D53" i="1"/>
  <c r="E53" i="1"/>
  <c r="F53" i="1"/>
  <c r="G53" i="1"/>
  <c r="H53" i="1"/>
  <c r="I53" i="1"/>
  <c r="J53" i="1"/>
  <c r="K53" i="1"/>
  <c r="L53" i="1"/>
  <c r="M53" i="1"/>
  <c r="N53" i="1"/>
  <c r="R53" i="1" a="1"/>
  <c r="R53" i="1"/>
  <c r="C54" i="1"/>
  <c r="D54" i="1"/>
  <c r="E54" i="1"/>
  <c r="F54" i="1"/>
  <c r="G54" i="1"/>
  <c r="H54" i="1"/>
  <c r="I54" i="1"/>
  <c r="J54" i="1"/>
  <c r="K54" i="1"/>
  <c r="L54" i="1"/>
  <c r="M54" i="1"/>
  <c r="N54" i="1"/>
  <c r="R54" i="1" a="1"/>
  <c r="R54" i="1"/>
  <c r="C55" i="1"/>
  <c r="D55" i="1"/>
  <c r="E55" i="1"/>
  <c r="F55" i="1"/>
  <c r="G55" i="1"/>
  <c r="H55" i="1"/>
  <c r="I55" i="1"/>
  <c r="J55" i="1"/>
  <c r="K55" i="1"/>
  <c r="L55" i="1"/>
  <c r="M55" i="1"/>
  <c r="N55" i="1"/>
  <c r="R55" i="1" a="1"/>
  <c r="R55" i="1"/>
  <c r="C56" i="1"/>
  <c r="D56" i="1"/>
  <c r="E56" i="1"/>
  <c r="F56" i="1"/>
  <c r="G56" i="1"/>
  <c r="H56" i="1"/>
  <c r="I56" i="1"/>
  <c r="J56" i="1"/>
  <c r="K56" i="1"/>
  <c r="L56" i="1"/>
  <c r="M56" i="1"/>
  <c r="N56" i="1"/>
  <c r="R56" i="1" a="1"/>
  <c r="R56" i="1"/>
  <c r="C57" i="1"/>
  <c r="D57" i="1"/>
  <c r="E57" i="1"/>
  <c r="F57" i="1"/>
  <c r="G57" i="1"/>
  <c r="H57" i="1"/>
  <c r="I57" i="1"/>
  <c r="J57" i="1"/>
  <c r="K57" i="1"/>
  <c r="L57" i="1"/>
  <c r="M57" i="1"/>
  <c r="N57" i="1"/>
  <c r="R57" i="1" a="1"/>
  <c r="R57" i="1"/>
  <c r="C58" i="1"/>
  <c r="D58" i="1"/>
  <c r="E58" i="1"/>
  <c r="F58" i="1"/>
  <c r="G58" i="1"/>
  <c r="H58" i="1"/>
  <c r="I58" i="1"/>
  <c r="J58" i="1"/>
  <c r="K58" i="1"/>
  <c r="L58" i="1"/>
  <c r="M58" i="1"/>
  <c r="N58" i="1"/>
  <c r="R58" i="1" a="1"/>
  <c r="R58" i="1"/>
  <c r="C59" i="1"/>
  <c r="D59" i="1"/>
  <c r="E59" i="1"/>
  <c r="F59" i="1"/>
  <c r="G59" i="1"/>
  <c r="H59" i="1"/>
  <c r="I59" i="1"/>
  <c r="J59" i="1"/>
  <c r="K59" i="1"/>
  <c r="L59" i="1"/>
  <c r="M59" i="1"/>
  <c r="N59" i="1"/>
  <c r="R59" i="1" a="1"/>
  <c r="R59" i="1"/>
  <c r="C60" i="1"/>
  <c r="D60" i="1"/>
  <c r="E60" i="1"/>
  <c r="F60" i="1"/>
  <c r="G60" i="1"/>
  <c r="H60" i="1"/>
  <c r="I60" i="1"/>
  <c r="J60" i="1"/>
  <c r="K60" i="1"/>
  <c r="L60" i="1"/>
  <c r="M60" i="1"/>
  <c r="N60" i="1"/>
  <c r="R60" i="1" a="1"/>
  <c r="R60" i="1"/>
  <c r="C61" i="1"/>
  <c r="D61" i="1"/>
  <c r="E61" i="1"/>
  <c r="F61" i="1"/>
  <c r="G61" i="1"/>
  <c r="H61" i="1"/>
  <c r="I61" i="1"/>
  <c r="J61" i="1"/>
  <c r="K61" i="1"/>
  <c r="L61" i="1"/>
  <c r="M61" i="1"/>
  <c r="N61" i="1"/>
  <c r="R61" i="1" a="1"/>
  <c r="R61" i="1"/>
  <c r="C62" i="1"/>
  <c r="D62" i="1"/>
  <c r="E62" i="1"/>
  <c r="F62" i="1"/>
  <c r="G62" i="1"/>
  <c r="H62" i="1"/>
  <c r="I62" i="1"/>
  <c r="J62" i="1"/>
  <c r="K62" i="1"/>
  <c r="L62" i="1"/>
  <c r="M62" i="1"/>
  <c r="N62" i="1"/>
  <c r="R62" i="1" a="1"/>
  <c r="R62" i="1"/>
  <c r="C63" i="1"/>
  <c r="D63" i="1"/>
  <c r="E63" i="1"/>
  <c r="F63" i="1"/>
  <c r="G63" i="1"/>
  <c r="H63" i="1"/>
  <c r="I63" i="1"/>
  <c r="J63" i="1"/>
  <c r="K63" i="1"/>
  <c r="L63" i="1"/>
  <c r="M63" i="1"/>
  <c r="N63" i="1"/>
  <c r="R63" i="1" a="1"/>
  <c r="R63" i="1"/>
  <c r="C64" i="1"/>
  <c r="D64" i="1"/>
  <c r="E64" i="1"/>
  <c r="F64" i="1"/>
  <c r="G64" i="1"/>
  <c r="H64" i="1"/>
  <c r="I64" i="1"/>
  <c r="J64" i="1"/>
  <c r="K64" i="1"/>
  <c r="L64" i="1"/>
  <c r="M64" i="1"/>
  <c r="N64" i="1"/>
  <c r="R64" i="1" a="1"/>
  <c r="R64" i="1"/>
  <c r="C65" i="1"/>
  <c r="D65" i="1"/>
  <c r="E65" i="1"/>
  <c r="F65" i="1"/>
  <c r="G65" i="1"/>
  <c r="H65" i="1"/>
  <c r="I65" i="1"/>
  <c r="J65" i="1"/>
  <c r="K65" i="1"/>
  <c r="L65" i="1"/>
  <c r="M65" i="1"/>
  <c r="N65" i="1"/>
  <c r="R65" i="1" a="1"/>
  <c r="R65" i="1"/>
  <c r="C66" i="1"/>
  <c r="D66" i="1"/>
  <c r="E66" i="1"/>
  <c r="F66" i="1"/>
  <c r="G66" i="1"/>
  <c r="H66" i="1"/>
  <c r="I66" i="1"/>
  <c r="J66" i="1"/>
  <c r="K66" i="1"/>
  <c r="L66" i="1"/>
  <c r="M66" i="1"/>
  <c r="N66" i="1"/>
  <c r="R66" i="1" a="1"/>
  <c r="R66" i="1"/>
  <c r="C67" i="1"/>
  <c r="D67" i="1"/>
  <c r="E67" i="1"/>
  <c r="F67" i="1"/>
  <c r="G67" i="1"/>
  <c r="H67" i="1"/>
  <c r="I67" i="1"/>
  <c r="J67" i="1"/>
  <c r="K67" i="1"/>
  <c r="L67" i="1"/>
  <c r="M67" i="1"/>
  <c r="N67" i="1"/>
  <c r="R67" i="1" a="1"/>
  <c r="R67" i="1"/>
  <c r="C68" i="1"/>
  <c r="D68" i="1"/>
  <c r="E68" i="1"/>
  <c r="F68" i="1"/>
  <c r="G68" i="1"/>
  <c r="H68" i="1"/>
  <c r="I68" i="1"/>
  <c r="J68" i="1"/>
  <c r="K68" i="1"/>
  <c r="L68" i="1"/>
  <c r="M68" i="1"/>
  <c r="N68" i="1"/>
  <c r="R68" i="1" a="1"/>
  <c r="R68" i="1"/>
  <c r="C69" i="1"/>
  <c r="D69" i="1"/>
  <c r="E69" i="1"/>
  <c r="F69" i="1"/>
  <c r="G69" i="1"/>
  <c r="H69" i="1"/>
  <c r="I69" i="1"/>
  <c r="J69" i="1"/>
  <c r="K69" i="1"/>
  <c r="L69" i="1"/>
  <c r="M69" i="1"/>
  <c r="N69" i="1"/>
  <c r="R69" i="1" a="1"/>
  <c r="R69" i="1"/>
  <c r="C70" i="1"/>
  <c r="D70" i="1"/>
  <c r="E70" i="1"/>
  <c r="F70" i="1"/>
  <c r="G70" i="1"/>
  <c r="H70" i="1"/>
  <c r="I70" i="1"/>
  <c r="J70" i="1"/>
  <c r="K70" i="1"/>
  <c r="L70" i="1"/>
  <c r="M70" i="1"/>
  <c r="N70" i="1"/>
  <c r="R70" i="1" a="1"/>
  <c r="R70" i="1"/>
  <c r="C71" i="1"/>
  <c r="D71" i="1"/>
  <c r="E71" i="1"/>
  <c r="F71" i="1"/>
  <c r="G71" i="1"/>
  <c r="H71" i="1"/>
  <c r="I71" i="1"/>
  <c r="J71" i="1"/>
  <c r="K71" i="1"/>
  <c r="L71" i="1"/>
  <c r="M71" i="1"/>
  <c r="N71" i="1"/>
  <c r="R71" i="1" a="1"/>
  <c r="R71" i="1"/>
  <c r="C72" i="1"/>
  <c r="D72" i="1"/>
  <c r="E72" i="1"/>
  <c r="F72" i="1"/>
  <c r="G72" i="1"/>
  <c r="H72" i="1"/>
  <c r="I72" i="1"/>
  <c r="J72" i="1"/>
  <c r="K72" i="1"/>
  <c r="L72" i="1"/>
  <c r="M72" i="1"/>
  <c r="N72" i="1"/>
  <c r="R72" i="1" a="1"/>
  <c r="R72" i="1"/>
  <c r="C73" i="1"/>
  <c r="D73" i="1"/>
  <c r="E73" i="1"/>
  <c r="F73" i="1"/>
  <c r="G73" i="1"/>
  <c r="H73" i="1"/>
  <c r="I73" i="1"/>
  <c r="J73" i="1"/>
  <c r="K73" i="1"/>
  <c r="L73" i="1"/>
  <c r="M73" i="1"/>
  <c r="N73" i="1"/>
  <c r="R73" i="1" a="1"/>
  <c r="R73" i="1"/>
  <c r="C74" i="1"/>
  <c r="D74" i="1"/>
  <c r="E74" i="1"/>
  <c r="F74" i="1"/>
  <c r="G74" i="1"/>
  <c r="H74" i="1"/>
  <c r="I74" i="1"/>
  <c r="J74" i="1"/>
  <c r="K74" i="1"/>
  <c r="L74" i="1"/>
  <c r="M74" i="1"/>
  <c r="N74" i="1"/>
  <c r="R74" i="1" a="1"/>
  <c r="R74" i="1"/>
  <c r="C75" i="1"/>
  <c r="D75" i="1"/>
  <c r="E75" i="1"/>
  <c r="F75" i="1"/>
  <c r="G75" i="1"/>
  <c r="H75" i="1"/>
  <c r="I75" i="1"/>
  <c r="J75" i="1"/>
  <c r="K75" i="1"/>
  <c r="L75" i="1"/>
  <c r="M75" i="1"/>
  <c r="N75" i="1"/>
  <c r="R75" i="1" a="1"/>
  <c r="R75" i="1"/>
  <c r="C76" i="1"/>
  <c r="D76" i="1"/>
  <c r="E76" i="1"/>
  <c r="F76" i="1"/>
  <c r="G76" i="1"/>
  <c r="H76" i="1"/>
  <c r="I76" i="1"/>
  <c r="J76" i="1"/>
  <c r="K76" i="1"/>
  <c r="L76" i="1"/>
  <c r="M76" i="1"/>
  <c r="N76" i="1"/>
  <c r="R76" i="1" a="1"/>
  <c r="R76" i="1"/>
  <c r="C77" i="1"/>
  <c r="D77" i="1"/>
  <c r="E77" i="1"/>
  <c r="F77" i="1"/>
  <c r="G77" i="1"/>
  <c r="H77" i="1"/>
  <c r="I77" i="1"/>
  <c r="J77" i="1"/>
  <c r="K77" i="1"/>
  <c r="L77" i="1"/>
  <c r="M77" i="1"/>
  <c r="N77" i="1"/>
  <c r="R77" i="1" a="1"/>
  <c r="R77" i="1"/>
  <c r="C78" i="1"/>
  <c r="D78" i="1"/>
  <c r="E78" i="1"/>
  <c r="F78" i="1"/>
  <c r="G78" i="1"/>
  <c r="H78" i="1"/>
  <c r="I78" i="1"/>
  <c r="J78" i="1"/>
  <c r="K78" i="1"/>
  <c r="L78" i="1"/>
  <c r="M78" i="1"/>
  <c r="N78" i="1"/>
  <c r="R78" i="1" a="1"/>
  <c r="R78" i="1"/>
  <c r="C79" i="1"/>
  <c r="D79" i="1"/>
  <c r="E79" i="1"/>
  <c r="F79" i="1"/>
  <c r="G79" i="1"/>
  <c r="H79" i="1"/>
  <c r="I79" i="1"/>
  <c r="J79" i="1"/>
  <c r="K79" i="1"/>
  <c r="L79" i="1"/>
  <c r="M79" i="1"/>
  <c r="N79" i="1"/>
  <c r="R79" i="1" a="1"/>
  <c r="R79" i="1"/>
  <c r="C80" i="1"/>
  <c r="D80" i="1"/>
  <c r="E80" i="1"/>
  <c r="F80" i="1"/>
  <c r="G80" i="1"/>
  <c r="H80" i="1"/>
  <c r="I80" i="1"/>
  <c r="J80" i="1"/>
  <c r="K80" i="1"/>
  <c r="L80" i="1"/>
  <c r="M80" i="1"/>
  <c r="N80" i="1"/>
  <c r="R80" i="1" a="1"/>
  <c r="R80" i="1"/>
  <c r="C81" i="1"/>
  <c r="D81" i="1"/>
  <c r="E81" i="1"/>
  <c r="F81" i="1"/>
  <c r="G81" i="1"/>
  <c r="H81" i="1"/>
  <c r="I81" i="1"/>
  <c r="J81" i="1"/>
  <c r="K81" i="1"/>
  <c r="L81" i="1"/>
  <c r="M81" i="1"/>
  <c r="N81" i="1"/>
  <c r="R81" i="1" a="1"/>
  <c r="R81" i="1"/>
  <c r="C82" i="1"/>
  <c r="D82" i="1"/>
  <c r="E82" i="1"/>
  <c r="F82" i="1"/>
  <c r="G82" i="1"/>
  <c r="H82" i="1"/>
  <c r="I82" i="1"/>
  <c r="J82" i="1"/>
  <c r="K82" i="1"/>
  <c r="L82" i="1"/>
  <c r="M82" i="1"/>
  <c r="N82" i="1"/>
  <c r="R82" i="1" a="1"/>
  <c r="R82" i="1"/>
  <c r="C83" i="1"/>
  <c r="D83" i="1"/>
  <c r="E83" i="1"/>
  <c r="F83" i="1"/>
  <c r="G83" i="1"/>
  <c r="H83" i="1"/>
  <c r="I83" i="1"/>
  <c r="J83" i="1"/>
  <c r="K83" i="1"/>
  <c r="L83" i="1"/>
  <c r="M83" i="1"/>
  <c r="N83" i="1"/>
  <c r="R83" i="1" a="1"/>
  <c r="R83" i="1"/>
  <c r="C84" i="1"/>
  <c r="D84" i="1"/>
  <c r="E84" i="1"/>
  <c r="F84" i="1"/>
  <c r="G84" i="1"/>
  <c r="H84" i="1"/>
  <c r="I84" i="1"/>
  <c r="J84" i="1"/>
  <c r="K84" i="1"/>
  <c r="L84" i="1"/>
  <c r="M84" i="1"/>
  <c r="N84" i="1"/>
  <c r="R84" i="1" a="1"/>
  <c r="R84" i="1"/>
  <c r="C85" i="1"/>
  <c r="D85" i="1"/>
  <c r="E85" i="1"/>
  <c r="F85" i="1"/>
  <c r="G85" i="1"/>
  <c r="H85" i="1"/>
  <c r="I85" i="1"/>
  <c r="J85" i="1"/>
  <c r="K85" i="1"/>
  <c r="L85" i="1"/>
  <c r="M85" i="1"/>
  <c r="N85" i="1"/>
  <c r="R85" i="1" a="1"/>
  <c r="R85" i="1"/>
  <c r="C86" i="1"/>
  <c r="D86" i="1"/>
  <c r="E86" i="1"/>
  <c r="F86" i="1"/>
  <c r="G86" i="1"/>
  <c r="H86" i="1"/>
  <c r="I86" i="1"/>
  <c r="J86" i="1"/>
  <c r="K86" i="1"/>
  <c r="L86" i="1"/>
  <c r="M86" i="1"/>
  <c r="N86" i="1"/>
  <c r="R86" i="1" a="1"/>
  <c r="R86" i="1"/>
  <c r="C87" i="1"/>
  <c r="D87" i="1"/>
  <c r="E87" i="1"/>
  <c r="F87" i="1"/>
  <c r="G87" i="1"/>
  <c r="H87" i="1"/>
  <c r="I87" i="1"/>
  <c r="J87" i="1"/>
  <c r="K87" i="1"/>
  <c r="L87" i="1"/>
  <c r="M87" i="1"/>
  <c r="N87" i="1"/>
  <c r="R87" i="1" a="1"/>
  <c r="R87" i="1"/>
  <c r="C88" i="1"/>
  <c r="D88" i="1"/>
  <c r="E88" i="1"/>
  <c r="F88" i="1"/>
  <c r="G88" i="1"/>
  <c r="H88" i="1"/>
  <c r="I88" i="1"/>
  <c r="J88" i="1"/>
  <c r="K88" i="1"/>
  <c r="L88" i="1"/>
  <c r="M88" i="1"/>
  <c r="N88" i="1"/>
  <c r="R88" i="1" a="1"/>
  <c r="R88" i="1"/>
  <c r="C89" i="1"/>
  <c r="D89" i="1"/>
  <c r="E89" i="1"/>
  <c r="F89" i="1"/>
  <c r="G89" i="1"/>
  <c r="H89" i="1"/>
  <c r="I89" i="1"/>
  <c r="J89" i="1"/>
  <c r="K89" i="1"/>
  <c r="L89" i="1"/>
  <c r="M89" i="1"/>
  <c r="N89" i="1"/>
  <c r="R89" i="1" a="1"/>
  <c r="R89" i="1"/>
  <c r="C90" i="1"/>
  <c r="D90" i="1"/>
  <c r="E90" i="1"/>
  <c r="F90" i="1"/>
  <c r="G90" i="1"/>
  <c r="H90" i="1"/>
  <c r="I90" i="1"/>
  <c r="J90" i="1"/>
  <c r="K90" i="1"/>
  <c r="L90" i="1"/>
  <c r="M90" i="1"/>
  <c r="N90" i="1"/>
  <c r="R90" i="1" a="1"/>
  <c r="R90" i="1"/>
  <c r="C91" i="1"/>
  <c r="D91" i="1"/>
  <c r="E91" i="1"/>
  <c r="F91" i="1"/>
  <c r="G91" i="1"/>
  <c r="H91" i="1"/>
  <c r="I91" i="1"/>
  <c r="J91" i="1"/>
  <c r="K91" i="1"/>
  <c r="L91" i="1"/>
  <c r="M91" i="1"/>
  <c r="N91" i="1"/>
  <c r="R91" i="1" a="1"/>
  <c r="R91" i="1"/>
  <c r="C92" i="1"/>
  <c r="D92" i="1"/>
  <c r="E92" i="1"/>
  <c r="F92" i="1"/>
  <c r="G92" i="1"/>
  <c r="H92" i="1"/>
  <c r="I92" i="1"/>
  <c r="J92" i="1"/>
  <c r="K92" i="1"/>
  <c r="L92" i="1"/>
  <c r="M92" i="1"/>
  <c r="N92" i="1"/>
  <c r="R92" i="1" a="1"/>
  <c r="R92" i="1"/>
  <c r="C93" i="1"/>
  <c r="D93" i="1"/>
  <c r="E93" i="1"/>
  <c r="F93" i="1"/>
  <c r="G93" i="1"/>
  <c r="H93" i="1"/>
  <c r="I93" i="1"/>
  <c r="J93" i="1"/>
  <c r="K93" i="1"/>
  <c r="L93" i="1"/>
  <c r="M93" i="1"/>
  <c r="N93" i="1"/>
  <c r="R93" i="1" a="1"/>
  <c r="R93" i="1"/>
  <c r="C94" i="1"/>
  <c r="D94" i="1"/>
  <c r="E94" i="1"/>
  <c r="F94" i="1"/>
  <c r="G94" i="1"/>
  <c r="H94" i="1"/>
  <c r="I94" i="1"/>
  <c r="J94" i="1"/>
  <c r="K94" i="1"/>
  <c r="L94" i="1"/>
  <c r="M94" i="1"/>
  <c r="N94" i="1"/>
  <c r="R94" i="1" a="1"/>
  <c r="R94" i="1"/>
  <c r="C95" i="1"/>
  <c r="D95" i="1"/>
  <c r="E95" i="1"/>
  <c r="F95" i="1"/>
  <c r="G95" i="1"/>
  <c r="H95" i="1"/>
  <c r="I95" i="1"/>
  <c r="J95" i="1"/>
  <c r="K95" i="1"/>
  <c r="L95" i="1"/>
  <c r="M95" i="1"/>
  <c r="N95" i="1"/>
  <c r="R95" i="1" a="1"/>
  <c r="R95" i="1"/>
  <c r="C96" i="1"/>
  <c r="D96" i="1"/>
  <c r="E96" i="1"/>
  <c r="F96" i="1"/>
  <c r="G96" i="1"/>
  <c r="H96" i="1"/>
  <c r="I96" i="1"/>
  <c r="J96" i="1"/>
  <c r="K96" i="1"/>
  <c r="L96" i="1"/>
  <c r="M96" i="1"/>
  <c r="N96" i="1"/>
  <c r="R96" i="1" a="1"/>
  <c r="R96" i="1"/>
  <c r="C97" i="1"/>
  <c r="D97" i="1"/>
  <c r="E97" i="1"/>
  <c r="F97" i="1"/>
  <c r="G97" i="1"/>
  <c r="H97" i="1"/>
  <c r="I97" i="1"/>
  <c r="J97" i="1"/>
  <c r="K97" i="1"/>
  <c r="L97" i="1"/>
  <c r="M97" i="1"/>
  <c r="N97" i="1"/>
  <c r="R97" i="1" a="1"/>
  <c r="R97" i="1"/>
  <c r="C98" i="1"/>
  <c r="D98" i="1"/>
  <c r="E98" i="1"/>
  <c r="F98" i="1"/>
  <c r="G98" i="1"/>
  <c r="H98" i="1"/>
  <c r="I98" i="1"/>
  <c r="J98" i="1"/>
  <c r="K98" i="1"/>
  <c r="L98" i="1"/>
  <c r="M98" i="1"/>
  <c r="N98" i="1"/>
  <c r="R98" i="1" a="1"/>
  <c r="R98" i="1"/>
  <c r="C99" i="1"/>
  <c r="D99" i="1"/>
  <c r="E99" i="1"/>
  <c r="F99" i="1"/>
  <c r="G99" i="1"/>
  <c r="H99" i="1"/>
  <c r="I99" i="1"/>
  <c r="J99" i="1"/>
  <c r="K99" i="1"/>
  <c r="L99" i="1"/>
  <c r="M99" i="1"/>
  <c r="N99" i="1"/>
  <c r="R99" i="1" a="1"/>
  <c r="R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R100" i="1" a="1"/>
  <c r="R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R101" i="1" a="1"/>
  <c r="R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R102" i="1" a="1"/>
  <c r="R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R103" i="1" a="1"/>
  <c r="R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R104" i="1" a="1"/>
  <c r="R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R105" i="1" a="1"/>
  <c r="R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R106" i="1" a="1"/>
  <c r="R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R107" i="1" a="1"/>
  <c r="R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R108" i="1" a="1"/>
  <c r="R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R109" i="1" a="1"/>
  <c r="R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R110" i="1" a="1"/>
  <c r="R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R111" i="1" a="1"/>
  <c r="R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R112" i="1" a="1"/>
  <c r="R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R113" i="1" a="1"/>
  <c r="R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R114" i="1" a="1"/>
  <c r="R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R115" i="1" a="1"/>
  <c r="R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R116" i="1" a="1"/>
  <c r="R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R117" i="1" a="1"/>
  <c r="R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R118" i="1" a="1"/>
  <c r="R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R119" i="1" a="1"/>
  <c r="R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R120" i="1" a="1"/>
  <c r="R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R121" i="1" a="1"/>
  <c r="R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R122" i="1" a="1"/>
  <c r="R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R123" i="1" a="1"/>
  <c r="R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R124" i="1" a="1"/>
  <c r="R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R125" i="1" a="1"/>
  <c r="R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R126" i="1" a="1"/>
  <c r="R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R127" i="1" a="1"/>
  <c r="R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R128" i="1" a="1"/>
  <c r="R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R129" i="1" a="1"/>
  <c r="R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R130" i="1" a="1"/>
  <c r="R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R131" i="1" a="1"/>
  <c r="R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R132" i="1" a="1"/>
  <c r="R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R133" i="1" a="1"/>
  <c r="R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R134" i="1" a="1"/>
  <c r="R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R135" i="1" a="1"/>
  <c r="R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R136" i="1" a="1"/>
  <c r="R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R137" i="1" a="1"/>
  <c r="R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R138" i="1" a="1"/>
  <c r="R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R139" i="1" a="1"/>
  <c r="R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R140" i="1" a="1"/>
  <c r="R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R141" i="1" a="1"/>
  <c r="R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R142" i="1" a="1"/>
  <c r="R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R143" i="1" a="1"/>
  <c r="R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R144" i="1" a="1"/>
  <c r="R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R145" i="1" a="1"/>
  <c r="R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R146" i="1" a="1"/>
  <c r="R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R147" i="1" a="1"/>
  <c r="R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R148" i="1" a="1"/>
  <c r="R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R149" i="1" a="1"/>
  <c r="R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R150" i="1" a="1"/>
  <c r="R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R151" i="1" a="1"/>
  <c r="R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R152" i="1" a="1"/>
  <c r="R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R153" i="1" a="1"/>
  <c r="R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R154" i="1" a="1"/>
  <c r="R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R155" i="1" a="1"/>
  <c r="R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R156" i="1" a="1"/>
  <c r="R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R157" i="1" a="1"/>
  <c r="R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R158" i="1" a="1"/>
  <c r="R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R159" i="1" a="1"/>
  <c r="R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R160" i="1" a="1"/>
  <c r="R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R161" i="1" a="1"/>
  <c r="R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R162" i="1" a="1"/>
  <c r="R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R163" i="1" a="1"/>
  <c r="R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R164" i="1" a="1"/>
  <c r="R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R165" i="1" a="1"/>
  <c r="R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R166" i="1" a="1"/>
  <c r="R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R167" i="1" a="1"/>
  <c r="R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R168" i="1" a="1"/>
  <c r="R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R169" i="1" a="1"/>
  <c r="R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R170" i="1" a="1"/>
  <c r="R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R171" i="1" a="1"/>
  <c r="R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R172" i="1" a="1"/>
  <c r="R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R173" i="1" a="1"/>
  <c r="R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R174" i="1" a="1"/>
  <c r="R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R175" i="1" a="1"/>
  <c r="R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R176" i="1" a="1"/>
  <c r="R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R177" i="1" a="1"/>
  <c r="R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R178" i="1" a="1"/>
  <c r="R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R179" i="1" a="1"/>
  <c r="R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R180" i="1" a="1"/>
  <c r="R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R181" i="1" a="1"/>
  <c r="R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R182" i="1" a="1"/>
  <c r="R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R183" i="1" a="1"/>
  <c r="R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R184" i="1" a="1"/>
  <c r="R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R185" i="1" a="1"/>
  <c r="R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R186" i="1" a="1"/>
  <c r="R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R187" i="1" a="1"/>
  <c r="R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R188" i="1" a="1"/>
  <c r="R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R189" i="1" a="1"/>
  <c r="R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R190" i="1" a="1"/>
  <c r="R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R191" i="1" a="1"/>
  <c r="R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R192" i="1" a="1"/>
  <c r="R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R193" i="1" a="1"/>
  <c r="R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R194" i="1" a="1"/>
  <c r="R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R195" i="1" a="1"/>
  <c r="R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R196" i="1" a="1"/>
  <c r="R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R197" i="1" a="1"/>
  <c r="R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R198" i="1" a="1"/>
  <c r="R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R199" i="1" a="1"/>
  <c r="R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R200" i="1" a="1"/>
  <c r="R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R201" i="1" a="1"/>
  <c r="R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R202" i="1" a="1"/>
  <c r="R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R203" i="1" a="1"/>
  <c r="R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R204" i="1" a="1"/>
  <c r="R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R205" i="1" a="1"/>
  <c r="R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R206" i="1" a="1"/>
  <c r="R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R207" i="1" a="1"/>
  <c r="R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R208" i="1" a="1"/>
  <c r="R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R209" i="1" a="1"/>
  <c r="R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R210" i="1" a="1"/>
  <c r="R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R211" i="1" a="1"/>
  <c r="R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R212" i="1" a="1"/>
  <c r="R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R213" i="1" a="1"/>
  <c r="R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R214" i="1" a="1"/>
  <c r="R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R215" i="1" a="1"/>
  <c r="R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R216" i="1" a="1"/>
  <c r="R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R217" i="1" a="1"/>
  <c r="R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R218" i="1" a="1"/>
  <c r="R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R219" i="1" a="1"/>
  <c r="R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R220" i="1" a="1"/>
  <c r="R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R221" i="1" a="1"/>
  <c r="R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R222" i="1" a="1"/>
  <c r="R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R223" i="1" a="1"/>
  <c r="R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R224" i="1" a="1"/>
  <c r="R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R225" i="1" a="1"/>
  <c r="R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R226" i="1" a="1"/>
  <c r="R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R227" i="1" a="1"/>
  <c r="R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R228" i="1" a="1"/>
  <c r="R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R229" i="1" a="1"/>
  <c r="R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R230" i="1" a="1"/>
  <c r="R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R231" i="1" a="1"/>
  <c r="R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R232" i="1" a="1"/>
  <c r="R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R233" i="1" a="1"/>
  <c r="R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R234" i="1" a="1"/>
  <c r="R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R235" i="1" a="1"/>
  <c r="R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R236" i="1" a="1"/>
  <c r="R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R237" i="1" a="1"/>
  <c r="R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R238" i="1" a="1"/>
  <c r="R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R239" i="1" a="1"/>
  <c r="R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R240" i="1" a="1"/>
  <c r="R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R241" i="1" a="1"/>
  <c r="R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R242" i="1" a="1"/>
  <c r="R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R243" i="1" a="1"/>
  <c r="R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R244" i="1" a="1"/>
  <c r="R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R245" i="1" a="1"/>
  <c r="R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R246" i="1" a="1"/>
  <c r="R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R247" i="1" a="1"/>
  <c r="R247" i="1"/>
  <c r="C2" i="1"/>
  <c r="D2" i="1"/>
  <c r="E2" i="1"/>
  <c r="F2" i="1"/>
  <c r="G2" i="1"/>
  <c r="H2" i="1"/>
  <c r="I2" i="1"/>
  <c r="J2" i="1"/>
  <c r="K2" i="1"/>
  <c r="L2" i="1"/>
  <c r="M2" i="1"/>
  <c r="N2" i="1"/>
  <c r="R2" i="1" a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<sst xmlns="http://schemas.openxmlformats.org/spreadsheetml/2006/main" count="100" uniqueCount="49">
  <si>
    <t>Month</t>
  </si>
  <si>
    <t>Number</t>
  </si>
  <si>
    <t>trend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</si>
  <si>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</si>
  <si>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</si>
  <si>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</si>
  <si>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</si>
  <si>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</si>
  <si>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</si>
  <si>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</si>
  <si>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</si>
  <si>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</si>
  <si>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</si>
  <si>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</si>
  <si>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MONTH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</si>
  <si>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</si>
  <si>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</si>
  <si>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</si>
  <si>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</si>
  <si>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</si>
  <si>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</si>
  <si>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</si>
  <si>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</si>
  <si>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</si>
  <si>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</si>
  <si>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</si>
  <si>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</si>
  <si>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</si>
  <si>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</si>
  <si>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</si>
  <si>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</si>
  <si>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</si>
  <si>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</si>
  <si>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</si>
  <si>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</si>
  <si>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</si>
  <si>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</si>
  <si>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</si>
  <si>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</si>
  <si>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 (data until Dec'05)</t>
  </si>
  <si>
    <t>D(AFTER2005)</t>
  </si>
  <si>
    <t>D(After3005)*Trend</t>
  </si>
  <si>
    <t>FORECAST (ALL data)</t>
  </si>
  <si>
    <t>D(After2005)*Trend</t>
  </si>
  <si>
    <t xml:space="preserve">USE DATA UNTIL </t>
  </si>
  <si>
    <t>THE END OF 2005</t>
  </si>
  <si>
    <t>USE ALL</t>
  </si>
  <si>
    <t>AVAILABLE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</si>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</sst>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yyyy"/>
    <numFmt numFmtId="165" formatCode="#,##0.0"/>
    <numFmt numFmtId="166" formatCode="0.0000000"/>
    <numFmt numFmtId="167" formatCode="0.000000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center"/>
    </xf>
    <xf numFmtId="165" fontId="0" fillId="3" borderId="0" xfId="0" applyNumberFormat="1" applyFill="1"/>
    <xf numFmtId="0" fontId="0" fillId="3" borderId="0" xfId="0" applyFill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167" fontId="0" fillId="4" borderId="0" xfId="0" applyNumberFormat="1" applyFill="1"/>
    <xf numFmtId="167" fontId="0" fillId="5" borderId="0" xfId="0" applyNumberFormat="1" applyFill="1"/>
    <xf numFmtId="167" fontId="0" fillId="2" borderId="2" xfId="0" applyNumberFormat="1" applyFill="1" applyBorder="1"/>
    <xf numFmtId="0" fontId="2" fillId="6" borderId="0" xfId="0" applyFont="1" applyFill="1" applyAlignment="1">
      <alignment wrapText="1"/>
    </xf>
    <xf numFmtId="164" fontId="0" fillId="0" borderId="1" xfId="0" applyNumberFormat="1" applyBorder="1" applyAlignment="1">
      <alignment horizontal="right"/>
    </xf>
    <xf numFmtId="165" fontId="0" fillId="3" borderId="1" xfId="0" applyNumberFormat="1" applyFill="1" applyBorder="1"/>
    <xf numFmtId="0" fontId="0" fillId="0" borderId="1" xfId="0" applyBorder="1"/>
    <xf numFmtId="0" fontId="2" fillId="7" borderId="0" xfId="0" applyFont="1" applyFill="1"/>
    <xf numFmtId="0" fontId="0" fillId="8" borderId="0" xfId="0" applyFill="1"/>
    <xf numFmtId="0" fontId="0" fillId="7" borderId="0" xfId="0" applyFill="1"/>
    <xf numFmtId="166" fontId="0" fillId="7" borderId="2" xfId="0" applyNumberFormat="1" applyFill="1" applyBorder="1"/>
    <xf numFmtId="0" fontId="1" fillId="7" borderId="2" xfId="0" applyFont="1" applyFill="1" applyBorder="1"/>
    <xf numFmtId="0" fontId="1" fillId="6" borderId="0" xfId="0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# house construction (thou)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1210515956424"/>
          <c:y val="5.7000529417790873E-2"/>
          <c:w val="0.88078789484043574"/>
          <c:h val="0.59924470206100411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Number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Data!$A$2:$A$252</c:f>
              <c:numCache>
                <c:formatCode>mmm\ yyyy</c:formatCode>
                <c:ptCount val="251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</c:numCache>
            </c:numRef>
          </c:cat>
          <c:val>
            <c:numRef>
              <c:f>Data!$B$2:$B$252</c:f>
              <c:numCache>
                <c:formatCode>#,##0.0</c:formatCode>
                <c:ptCount val="251"/>
                <c:pt idx="0">
                  <c:v>99.2</c:v>
                </c:pt>
                <c:pt idx="1">
                  <c:v>86.9</c:v>
                </c:pt>
                <c:pt idx="2">
                  <c:v>108.5</c:v>
                </c:pt>
                <c:pt idx="3">
                  <c:v>119</c:v>
                </c:pt>
                <c:pt idx="4">
                  <c:v>121.1</c:v>
                </c:pt>
                <c:pt idx="5">
                  <c:v>117.8</c:v>
                </c:pt>
                <c:pt idx="6">
                  <c:v>111.2</c:v>
                </c:pt>
                <c:pt idx="7">
                  <c:v>102.8</c:v>
                </c:pt>
                <c:pt idx="8">
                  <c:v>93.1</c:v>
                </c:pt>
                <c:pt idx="9">
                  <c:v>94.2</c:v>
                </c:pt>
                <c:pt idx="10">
                  <c:v>81.400000000000006</c:v>
                </c:pt>
                <c:pt idx="11">
                  <c:v>57.4</c:v>
                </c:pt>
                <c:pt idx="12">
                  <c:v>52.5</c:v>
                </c:pt>
                <c:pt idx="13">
                  <c:v>59.1</c:v>
                </c:pt>
                <c:pt idx="14">
                  <c:v>73.8</c:v>
                </c:pt>
                <c:pt idx="15">
                  <c:v>99.7</c:v>
                </c:pt>
                <c:pt idx="16">
                  <c:v>97.7</c:v>
                </c:pt>
                <c:pt idx="17">
                  <c:v>103.4</c:v>
                </c:pt>
                <c:pt idx="18">
                  <c:v>103.5</c:v>
                </c:pt>
                <c:pt idx="19">
                  <c:v>94.7</c:v>
                </c:pt>
                <c:pt idx="20">
                  <c:v>86.6</c:v>
                </c:pt>
                <c:pt idx="21">
                  <c:v>101.8</c:v>
                </c:pt>
                <c:pt idx="22">
                  <c:v>75.599999999999994</c:v>
                </c:pt>
                <c:pt idx="23">
                  <c:v>65.599999999999994</c:v>
                </c:pt>
                <c:pt idx="24">
                  <c:v>71.599999999999994</c:v>
                </c:pt>
                <c:pt idx="25">
                  <c:v>78.8</c:v>
                </c:pt>
                <c:pt idx="26">
                  <c:v>111.6</c:v>
                </c:pt>
                <c:pt idx="27">
                  <c:v>107.6</c:v>
                </c:pt>
                <c:pt idx="28">
                  <c:v>115.2</c:v>
                </c:pt>
                <c:pt idx="29">
                  <c:v>117.8</c:v>
                </c:pt>
                <c:pt idx="30">
                  <c:v>106.2</c:v>
                </c:pt>
                <c:pt idx="31">
                  <c:v>109.9</c:v>
                </c:pt>
                <c:pt idx="32">
                  <c:v>106</c:v>
                </c:pt>
                <c:pt idx="33">
                  <c:v>111.8</c:v>
                </c:pt>
                <c:pt idx="34">
                  <c:v>84.5</c:v>
                </c:pt>
                <c:pt idx="35">
                  <c:v>78.599999999999994</c:v>
                </c:pt>
                <c:pt idx="36">
                  <c:v>70.5</c:v>
                </c:pt>
                <c:pt idx="37">
                  <c:v>74.599999999999994</c:v>
                </c:pt>
                <c:pt idx="38">
                  <c:v>95.5</c:v>
                </c:pt>
                <c:pt idx="39">
                  <c:v>117.8</c:v>
                </c:pt>
                <c:pt idx="40">
                  <c:v>120.9</c:v>
                </c:pt>
                <c:pt idx="41">
                  <c:v>128.5</c:v>
                </c:pt>
                <c:pt idx="42">
                  <c:v>115.3</c:v>
                </c:pt>
                <c:pt idx="43">
                  <c:v>121.8</c:v>
                </c:pt>
                <c:pt idx="44">
                  <c:v>118.5</c:v>
                </c:pt>
                <c:pt idx="45">
                  <c:v>123.3</c:v>
                </c:pt>
                <c:pt idx="46">
                  <c:v>102.3</c:v>
                </c:pt>
                <c:pt idx="47">
                  <c:v>98.7</c:v>
                </c:pt>
                <c:pt idx="48">
                  <c:v>76.2</c:v>
                </c:pt>
                <c:pt idx="49">
                  <c:v>83.5</c:v>
                </c:pt>
                <c:pt idx="50">
                  <c:v>134.30000000000001</c:v>
                </c:pt>
                <c:pt idx="51">
                  <c:v>137.6</c:v>
                </c:pt>
                <c:pt idx="52">
                  <c:v>148.80000000000001</c:v>
                </c:pt>
                <c:pt idx="53">
                  <c:v>136.4</c:v>
                </c:pt>
                <c:pt idx="54">
                  <c:v>127.8</c:v>
                </c:pt>
                <c:pt idx="55">
                  <c:v>139.80000000000001</c:v>
                </c:pt>
                <c:pt idx="56">
                  <c:v>130.1</c:v>
                </c:pt>
                <c:pt idx="57">
                  <c:v>130.6</c:v>
                </c:pt>
                <c:pt idx="58">
                  <c:v>113.4</c:v>
                </c:pt>
                <c:pt idx="59">
                  <c:v>98.5</c:v>
                </c:pt>
                <c:pt idx="60">
                  <c:v>84.5</c:v>
                </c:pt>
                <c:pt idx="61">
                  <c:v>81.599999999999994</c:v>
                </c:pt>
                <c:pt idx="62">
                  <c:v>103.8</c:v>
                </c:pt>
                <c:pt idx="63">
                  <c:v>116.9</c:v>
                </c:pt>
                <c:pt idx="64">
                  <c:v>130.5</c:v>
                </c:pt>
                <c:pt idx="65">
                  <c:v>123.4</c:v>
                </c:pt>
                <c:pt idx="66">
                  <c:v>129.1</c:v>
                </c:pt>
                <c:pt idx="67">
                  <c:v>135.80000000000001</c:v>
                </c:pt>
                <c:pt idx="68">
                  <c:v>122.4</c:v>
                </c:pt>
                <c:pt idx="69">
                  <c:v>126.2</c:v>
                </c:pt>
                <c:pt idx="70">
                  <c:v>107.2</c:v>
                </c:pt>
                <c:pt idx="71">
                  <c:v>92.8</c:v>
                </c:pt>
                <c:pt idx="72">
                  <c:v>90.7</c:v>
                </c:pt>
                <c:pt idx="73">
                  <c:v>95.9</c:v>
                </c:pt>
                <c:pt idx="74">
                  <c:v>116</c:v>
                </c:pt>
                <c:pt idx="75">
                  <c:v>146.6</c:v>
                </c:pt>
                <c:pt idx="76">
                  <c:v>143.9</c:v>
                </c:pt>
                <c:pt idx="77">
                  <c:v>138</c:v>
                </c:pt>
                <c:pt idx="78">
                  <c:v>137.5</c:v>
                </c:pt>
                <c:pt idx="79">
                  <c:v>144.19999999999999</c:v>
                </c:pt>
                <c:pt idx="80">
                  <c:v>128.69999999999999</c:v>
                </c:pt>
                <c:pt idx="81">
                  <c:v>130.80000000000001</c:v>
                </c:pt>
                <c:pt idx="82">
                  <c:v>111.5</c:v>
                </c:pt>
                <c:pt idx="83">
                  <c:v>93.1</c:v>
                </c:pt>
                <c:pt idx="84">
                  <c:v>82.2</c:v>
                </c:pt>
                <c:pt idx="85">
                  <c:v>94.7</c:v>
                </c:pt>
                <c:pt idx="86">
                  <c:v>120.4</c:v>
                </c:pt>
                <c:pt idx="87">
                  <c:v>142.30000000000001</c:v>
                </c:pt>
                <c:pt idx="88">
                  <c:v>136.30000000000001</c:v>
                </c:pt>
                <c:pt idx="89">
                  <c:v>140.4</c:v>
                </c:pt>
                <c:pt idx="90">
                  <c:v>134.6</c:v>
                </c:pt>
                <c:pt idx="91">
                  <c:v>126.5</c:v>
                </c:pt>
                <c:pt idx="92">
                  <c:v>139.19999999999999</c:v>
                </c:pt>
                <c:pt idx="93">
                  <c:v>139</c:v>
                </c:pt>
                <c:pt idx="94">
                  <c:v>112.4</c:v>
                </c:pt>
                <c:pt idx="95">
                  <c:v>106</c:v>
                </c:pt>
                <c:pt idx="96">
                  <c:v>91.2</c:v>
                </c:pt>
                <c:pt idx="97">
                  <c:v>101.1</c:v>
                </c:pt>
                <c:pt idx="98">
                  <c:v>132.6</c:v>
                </c:pt>
                <c:pt idx="99">
                  <c:v>144.9</c:v>
                </c:pt>
                <c:pt idx="100">
                  <c:v>143.30000000000001</c:v>
                </c:pt>
                <c:pt idx="101">
                  <c:v>159.6</c:v>
                </c:pt>
                <c:pt idx="102">
                  <c:v>156</c:v>
                </c:pt>
                <c:pt idx="103">
                  <c:v>147.5</c:v>
                </c:pt>
                <c:pt idx="104">
                  <c:v>141.5</c:v>
                </c:pt>
                <c:pt idx="105">
                  <c:v>155.5</c:v>
                </c:pt>
                <c:pt idx="106">
                  <c:v>124.2</c:v>
                </c:pt>
                <c:pt idx="107">
                  <c:v>119.6</c:v>
                </c:pt>
                <c:pt idx="108">
                  <c:v>106.8</c:v>
                </c:pt>
                <c:pt idx="109">
                  <c:v>110.2</c:v>
                </c:pt>
                <c:pt idx="110">
                  <c:v>147.30000000000001</c:v>
                </c:pt>
                <c:pt idx="111">
                  <c:v>144.6</c:v>
                </c:pt>
                <c:pt idx="112">
                  <c:v>153.19999999999999</c:v>
                </c:pt>
                <c:pt idx="113">
                  <c:v>149.4</c:v>
                </c:pt>
                <c:pt idx="114">
                  <c:v>152.6</c:v>
                </c:pt>
                <c:pt idx="115">
                  <c:v>152.9</c:v>
                </c:pt>
                <c:pt idx="116">
                  <c:v>140.30000000000001</c:v>
                </c:pt>
                <c:pt idx="117">
                  <c:v>142.9</c:v>
                </c:pt>
                <c:pt idx="118">
                  <c:v>127.4</c:v>
                </c:pt>
                <c:pt idx="119">
                  <c:v>113.6</c:v>
                </c:pt>
                <c:pt idx="120">
                  <c:v>104</c:v>
                </c:pt>
                <c:pt idx="121">
                  <c:v>119.7</c:v>
                </c:pt>
                <c:pt idx="122">
                  <c:v>133.4</c:v>
                </c:pt>
                <c:pt idx="123">
                  <c:v>149.5</c:v>
                </c:pt>
                <c:pt idx="124">
                  <c:v>152.9</c:v>
                </c:pt>
                <c:pt idx="125">
                  <c:v>146.30000000000001</c:v>
                </c:pt>
                <c:pt idx="126">
                  <c:v>135</c:v>
                </c:pt>
                <c:pt idx="127">
                  <c:v>141.4</c:v>
                </c:pt>
                <c:pt idx="128">
                  <c:v>128.9</c:v>
                </c:pt>
                <c:pt idx="129">
                  <c:v>139.69999999999999</c:v>
                </c:pt>
                <c:pt idx="130">
                  <c:v>117.1</c:v>
                </c:pt>
                <c:pt idx="131">
                  <c:v>100.7</c:v>
                </c:pt>
                <c:pt idx="132">
                  <c:v>106.4</c:v>
                </c:pt>
                <c:pt idx="133">
                  <c:v>108.2</c:v>
                </c:pt>
                <c:pt idx="134">
                  <c:v>133.19999999999999</c:v>
                </c:pt>
                <c:pt idx="135">
                  <c:v>151.30000000000001</c:v>
                </c:pt>
                <c:pt idx="136">
                  <c:v>154</c:v>
                </c:pt>
                <c:pt idx="137">
                  <c:v>155.19999999999999</c:v>
                </c:pt>
                <c:pt idx="138">
                  <c:v>154.6</c:v>
                </c:pt>
                <c:pt idx="139">
                  <c:v>141.5</c:v>
                </c:pt>
                <c:pt idx="140">
                  <c:v>133.1</c:v>
                </c:pt>
                <c:pt idx="141">
                  <c:v>139.80000000000001</c:v>
                </c:pt>
                <c:pt idx="142">
                  <c:v>121</c:v>
                </c:pt>
                <c:pt idx="143">
                  <c:v>104.6</c:v>
                </c:pt>
                <c:pt idx="144">
                  <c:v>110.4</c:v>
                </c:pt>
                <c:pt idx="145">
                  <c:v>120.4</c:v>
                </c:pt>
                <c:pt idx="146">
                  <c:v>138.19999999999999</c:v>
                </c:pt>
                <c:pt idx="147">
                  <c:v>148.80000000000001</c:v>
                </c:pt>
                <c:pt idx="148">
                  <c:v>165.5</c:v>
                </c:pt>
                <c:pt idx="149">
                  <c:v>160.30000000000001</c:v>
                </c:pt>
                <c:pt idx="150">
                  <c:v>155.9</c:v>
                </c:pt>
                <c:pt idx="151">
                  <c:v>147</c:v>
                </c:pt>
                <c:pt idx="152">
                  <c:v>155.6</c:v>
                </c:pt>
                <c:pt idx="153">
                  <c:v>146.80000000000001</c:v>
                </c:pt>
                <c:pt idx="154">
                  <c:v>133</c:v>
                </c:pt>
                <c:pt idx="155">
                  <c:v>123.1</c:v>
                </c:pt>
                <c:pt idx="156">
                  <c:v>117.8</c:v>
                </c:pt>
                <c:pt idx="157">
                  <c:v>109.7</c:v>
                </c:pt>
                <c:pt idx="158">
                  <c:v>147.19999999999999</c:v>
                </c:pt>
                <c:pt idx="159">
                  <c:v>151.19999999999999</c:v>
                </c:pt>
                <c:pt idx="160">
                  <c:v>165</c:v>
                </c:pt>
                <c:pt idx="161">
                  <c:v>174.5</c:v>
                </c:pt>
                <c:pt idx="162">
                  <c:v>175.8</c:v>
                </c:pt>
                <c:pt idx="163">
                  <c:v>163.80000000000001</c:v>
                </c:pt>
                <c:pt idx="164">
                  <c:v>171.3</c:v>
                </c:pt>
                <c:pt idx="165">
                  <c:v>173.5</c:v>
                </c:pt>
                <c:pt idx="166">
                  <c:v>153.69999999999999</c:v>
                </c:pt>
                <c:pt idx="167">
                  <c:v>144.19999999999999</c:v>
                </c:pt>
                <c:pt idx="168">
                  <c:v>124.5</c:v>
                </c:pt>
                <c:pt idx="169">
                  <c:v>126.4</c:v>
                </c:pt>
                <c:pt idx="170">
                  <c:v>173.8</c:v>
                </c:pt>
                <c:pt idx="171">
                  <c:v>179.5</c:v>
                </c:pt>
                <c:pt idx="172">
                  <c:v>187.6</c:v>
                </c:pt>
                <c:pt idx="173">
                  <c:v>172.3</c:v>
                </c:pt>
                <c:pt idx="174">
                  <c:v>182</c:v>
                </c:pt>
                <c:pt idx="175">
                  <c:v>185.9</c:v>
                </c:pt>
                <c:pt idx="176">
                  <c:v>164</c:v>
                </c:pt>
                <c:pt idx="177">
                  <c:v>181.3</c:v>
                </c:pt>
                <c:pt idx="178">
                  <c:v>138.1</c:v>
                </c:pt>
                <c:pt idx="179">
                  <c:v>140.19999999999999</c:v>
                </c:pt>
                <c:pt idx="180">
                  <c:v>142.9</c:v>
                </c:pt>
                <c:pt idx="181">
                  <c:v>149.1</c:v>
                </c:pt>
                <c:pt idx="182">
                  <c:v>156.19999999999999</c:v>
                </c:pt>
                <c:pt idx="183">
                  <c:v>184.6</c:v>
                </c:pt>
                <c:pt idx="184">
                  <c:v>197.9</c:v>
                </c:pt>
                <c:pt idx="185">
                  <c:v>192.8</c:v>
                </c:pt>
                <c:pt idx="186">
                  <c:v>187.6</c:v>
                </c:pt>
                <c:pt idx="187">
                  <c:v>192</c:v>
                </c:pt>
                <c:pt idx="188">
                  <c:v>187.9</c:v>
                </c:pt>
                <c:pt idx="189">
                  <c:v>180.4</c:v>
                </c:pt>
                <c:pt idx="190">
                  <c:v>160.69999999999999</c:v>
                </c:pt>
                <c:pt idx="191">
                  <c:v>136</c:v>
                </c:pt>
                <c:pt idx="192">
                  <c:v>153</c:v>
                </c:pt>
                <c:pt idx="193">
                  <c:v>145.1</c:v>
                </c:pt>
                <c:pt idx="194">
                  <c:v>165.9</c:v>
                </c:pt>
                <c:pt idx="195">
                  <c:v>160.5</c:v>
                </c:pt>
                <c:pt idx="196">
                  <c:v>190.2</c:v>
                </c:pt>
                <c:pt idx="197">
                  <c:v>170.2</c:v>
                </c:pt>
                <c:pt idx="198">
                  <c:v>160.9</c:v>
                </c:pt>
                <c:pt idx="199">
                  <c:v>146.80000000000001</c:v>
                </c:pt>
                <c:pt idx="200">
                  <c:v>150.1</c:v>
                </c:pt>
                <c:pt idx="201">
                  <c:v>130.6</c:v>
                </c:pt>
                <c:pt idx="202">
                  <c:v>115.2</c:v>
                </c:pt>
                <c:pt idx="203">
                  <c:v>112.4</c:v>
                </c:pt>
                <c:pt idx="204">
                  <c:v>95</c:v>
                </c:pt>
                <c:pt idx="205">
                  <c:v>103.1</c:v>
                </c:pt>
                <c:pt idx="206">
                  <c:v>123.8</c:v>
                </c:pt>
                <c:pt idx="207">
                  <c:v>135.6</c:v>
                </c:pt>
                <c:pt idx="208">
                  <c:v>136.5</c:v>
                </c:pt>
                <c:pt idx="209">
                  <c:v>137.80000000000001</c:v>
                </c:pt>
                <c:pt idx="210">
                  <c:v>127.9</c:v>
                </c:pt>
                <c:pt idx="211">
                  <c:v>121.2</c:v>
                </c:pt>
                <c:pt idx="212">
                  <c:v>101.5</c:v>
                </c:pt>
                <c:pt idx="213">
                  <c:v>115</c:v>
                </c:pt>
                <c:pt idx="214">
                  <c:v>88.8</c:v>
                </c:pt>
                <c:pt idx="215">
                  <c:v>68.900000000000006</c:v>
                </c:pt>
                <c:pt idx="216">
                  <c:v>70.8</c:v>
                </c:pt>
                <c:pt idx="217">
                  <c:v>78.400000000000006</c:v>
                </c:pt>
                <c:pt idx="218">
                  <c:v>82.2</c:v>
                </c:pt>
                <c:pt idx="219">
                  <c:v>89.5</c:v>
                </c:pt>
                <c:pt idx="220">
                  <c:v>91.7</c:v>
                </c:pt>
                <c:pt idx="221">
                  <c:v>102.5</c:v>
                </c:pt>
                <c:pt idx="222">
                  <c:v>86.7</c:v>
                </c:pt>
                <c:pt idx="223">
                  <c:v>76.400000000000006</c:v>
                </c:pt>
                <c:pt idx="224">
                  <c:v>73.900000000000006</c:v>
                </c:pt>
                <c:pt idx="225">
                  <c:v>68.2</c:v>
                </c:pt>
                <c:pt idx="226">
                  <c:v>47.5</c:v>
                </c:pt>
                <c:pt idx="227">
                  <c:v>37.700000000000003</c:v>
                </c:pt>
                <c:pt idx="228">
                  <c:v>31.9</c:v>
                </c:pt>
                <c:pt idx="229">
                  <c:v>39.799999999999997</c:v>
                </c:pt>
                <c:pt idx="230">
                  <c:v>42.7</c:v>
                </c:pt>
                <c:pt idx="231">
                  <c:v>42.5</c:v>
                </c:pt>
                <c:pt idx="232">
                  <c:v>52.2</c:v>
                </c:pt>
                <c:pt idx="233">
                  <c:v>59.1</c:v>
                </c:pt>
                <c:pt idx="234">
                  <c:v>56.8</c:v>
                </c:pt>
                <c:pt idx="235">
                  <c:v>52.9</c:v>
                </c:pt>
                <c:pt idx="236">
                  <c:v>52.6</c:v>
                </c:pt>
                <c:pt idx="237">
                  <c:v>44.5</c:v>
                </c:pt>
                <c:pt idx="238">
                  <c:v>42.3</c:v>
                </c:pt>
                <c:pt idx="239">
                  <c:v>36.6</c:v>
                </c:pt>
                <c:pt idx="240">
                  <c:v>38.9</c:v>
                </c:pt>
                <c:pt idx="241">
                  <c:v>40.700000000000003</c:v>
                </c:pt>
                <c:pt idx="242">
                  <c:v>54.7</c:v>
                </c:pt>
                <c:pt idx="243">
                  <c:v>62</c:v>
                </c:pt>
                <c:pt idx="244">
                  <c:v>56.2</c:v>
                </c:pt>
                <c:pt idx="245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8-4164-A1A8-7D93C5611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527136"/>
        <c:axId val="1862186544"/>
      </c:lineChart>
      <c:dateAx>
        <c:axId val="1531527136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186544"/>
        <c:crosses val="autoZero"/>
        <c:auto val="1"/>
        <c:lblOffset val="100"/>
        <c:baseTimeUnit val="months"/>
      </c:dateAx>
      <c:valAx>
        <c:axId val="18621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2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Number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Data!$A$2:$A$252</c:f>
              <c:numCache>
                <c:formatCode>mmm\ yyyy</c:formatCode>
                <c:ptCount val="251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</c:numCache>
            </c:numRef>
          </c:cat>
          <c:val>
            <c:numRef>
              <c:f>Data!$B$2:$B$252</c:f>
              <c:numCache>
                <c:formatCode>#,##0.0</c:formatCode>
                <c:ptCount val="251"/>
                <c:pt idx="0">
                  <c:v>99.2</c:v>
                </c:pt>
                <c:pt idx="1">
                  <c:v>86.9</c:v>
                </c:pt>
                <c:pt idx="2">
                  <c:v>108.5</c:v>
                </c:pt>
                <c:pt idx="3">
                  <c:v>119</c:v>
                </c:pt>
                <c:pt idx="4">
                  <c:v>121.1</c:v>
                </c:pt>
                <c:pt idx="5">
                  <c:v>117.8</c:v>
                </c:pt>
                <c:pt idx="6">
                  <c:v>111.2</c:v>
                </c:pt>
                <c:pt idx="7">
                  <c:v>102.8</c:v>
                </c:pt>
                <c:pt idx="8">
                  <c:v>93.1</c:v>
                </c:pt>
                <c:pt idx="9">
                  <c:v>94.2</c:v>
                </c:pt>
                <c:pt idx="10">
                  <c:v>81.400000000000006</c:v>
                </c:pt>
                <c:pt idx="11">
                  <c:v>57.4</c:v>
                </c:pt>
                <c:pt idx="12">
                  <c:v>52.5</c:v>
                </c:pt>
                <c:pt idx="13">
                  <c:v>59.1</c:v>
                </c:pt>
                <c:pt idx="14">
                  <c:v>73.8</c:v>
                </c:pt>
                <c:pt idx="15">
                  <c:v>99.7</c:v>
                </c:pt>
                <c:pt idx="16">
                  <c:v>97.7</c:v>
                </c:pt>
                <c:pt idx="17">
                  <c:v>103.4</c:v>
                </c:pt>
                <c:pt idx="18">
                  <c:v>103.5</c:v>
                </c:pt>
                <c:pt idx="19">
                  <c:v>94.7</c:v>
                </c:pt>
                <c:pt idx="20">
                  <c:v>86.6</c:v>
                </c:pt>
                <c:pt idx="21">
                  <c:v>101.8</c:v>
                </c:pt>
                <c:pt idx="22">
                  <c:v>75.599999999999994</c:v>
                </c:pt>
                <c:pt idx="23">
                  <c:v>65.599999999999994</c:v>
                </c:pt>
                <c:pt idx="24">
                  <c:v>71.599999999999994</c:v>
                </c:pt>
                <c:pt idx="25">
                  <c:v>78.8</c:v>
                </c:pt>
                <c:pt idx="26">
                  <c:v>111.6</c:v>
                </c:pt>
                <c:pt idx="27">
                  <c:v>107.6</c:v>
                </c:pt>
                <c:pt idx="28">
                  <c:v>115.2</c:v>
                </c:pt>
                <c:pt idx="29">
                  <c:v>117.8</c:v>
                </c:pt>
                <c:pt idx="30">
                  <c:v>106.2</c:v>
                </c:pt>
                <c:pt idx="31">
                  <c:v>109.9</c:v>
                </c:pt>
                <c:pt idx="32">
                  <c:v>106</c:v>
                </c:pt>
                <c:pt idx="33">
                  <c:v>111.8</c:v>
                </c:pt>
                <c:pt idx="34">
                  <c:v>84.5</c:v>
                </c:pt>
                <c:pt idx="35">
                  <c:v>78.599999999999994</c:v>
                </c:pt>
                <c:pt idx="36">
                  <c:v>70.5</c:v>
                </c:pt>
                <c:pt idx="37">
                  <c:v>74.599999999999994</c:v>
                </c:pt>
                <c:pt idx="38">
                  <c:v>95.5</c:v>
                </c:pt>
                <c:pt idx="39">
                  <c:v>117.8</c:v>
                </c:pt>
                <c:pt idx="40">
                  <c:v>120.9</c:v>
                </c:pt>
                <c:pt idx="41">
                  <c:v>128.5</c:v>
                </c:pt>
                <c:pt idx="42">
                  <c:v>115.3</c:v>
                </c:pt>
                <c:pt idx="43">
                  <c:v>121.8</c:v>
                </c:pt>
                <c:pt idx="44">
                  <c:v>118.5</c:v>
                </c:pt>
                <c:pt idx="45">
                  <c:v>123.3</c:v>
                </c:pt>
                <c:pt idx="46">
                  <c:v>102.3</c:v>
                </c:pt>
                <c:pt idx="47">
                  <c:v>98.7</c:v>
                </c:pt>
                <c:pt idx="48">
                  <c:v>76.2</c:v>
                </c:pt>
                <c:pt idx="49">
                  <c:v>83.5</c:v>
                </c:pt>
                <c:pt idx="50">
                  <c:v>134.30000000000001</c:v>
                </c:pt>
                <c:pt idx="51">
                  <c:v>137.6</c:v>
                </c:pt>
                <c:pt idx="52">
                  <c:v>148.80000000000001</c:v>
                </c:pt>
                <c:pt idx="53">
                  <c:v>136.4</c:v>
                </c:pt>
                <c:pt idx="54">
                  <c:v>127.8</c:v>
                </c:pt>
                <c:pt idx="55">
                  <c:v>139.80000000000001</c:v>
                </c:pt>
                <c:pt idx="56">
                  <c:v>130.1</c:v>
                </c:pt>
                <c:pt idx="57">
                  <c:v>130.6</c:v>
                </c:pt>
                <c:pt idx="58">
                  <c:v>113.4</c:v>
                </c:pt>
                <c:pt idx="59">
                  <c:v>98.5</c:v>
                </c:pt>
                <c:pt idx="60">
                  <c:v>84.5</c:v>
                </c:pt>
                <c:pt idx="61">
                  <c:v>81.599999999999994</c:v>
                </c:pt>
                <c:pt idx="62">
                  <c:v>103.8</c:v>
                </c:pt>
                <c:pt idx="63">
                  <c:v>116.9</c:v>
                </c:pt>
                <c:pt idx="64">
                  <c:v>130.5</c:v>
                </c:pt>
                <c:pt idx="65">
                  <c:v>123.4</c:v>
                </c:pt>
                <c:pt idx="66">
                  <c:v>129.1</c:v>
                </c:pt>
                <c:pt idx="67">
                  <c:v>135.80000000000001</c:v>
                </c:pt>
                <c:pt idx="68">
                  <c:v>122.4</c:v>
                </c:pt>
                <c:pt idx="69">
                  <c:v>126.2</c:v>
                </c:pt>
                <c:pt idx="70">
                  <c:v>107.2</c:v>
                </c:pt>
                <c:pt idx="71">
                  <c:v>92.8</c:v>
                </c:pt>
                <c:pt idx="72">
                  <c:v>90.7</c:v>
                </c:pt>
                <c:pt idx="73">
                  <c:v>95.9</c:v>
                </c:pt>
                <c:pt idx="74">
                  <c:v>116</c:v>
                </c:pt>
                <c:pt idx="75">
                  <c:v>146.6</c:v>
                </c:pt>
                <c:pt idx="76">
                  <c:v>143.9</c:v>
                </c:pt>
                <c:pt idx="77">
                  <c:v>138</c:v>
                </c:pt>
                <c:pt idx="78">
                  <c:v>137.5</c:v>
                </c:pt>
                <c:pt idx="79">
                  <c:v>144.19999999999999</c:v>
                </c:pt>
                <c:pt idx="80">
                  <c:v>128.69999999999999</c:v>
                </c:pt>
                <c:pt idx="81">
                  <c:v>130.80000000000001</c:v>
                </c:pt>
                <c:pt idx="82">
                  <c:v>111.5</c:v>
                </c:pt>
                <c:pt idx="83">
                  <c:v>93.1</c:v>
                </c:pt>
                <c:pt idx="84">
                  <c:v>82.2</c:v>
                </c:pt>
                <c:pt idx="85">
                  <c:v>94.7</c:v>
                </c:pt>
                <c:pt idx="86">
                  <c:v>120.4</c:v>
                </c:pt>
                <c:pt idx="87">
                  <c:v>142.30000000000001</c:v>
                </c:pt>
                <c:pt idx="88">
                  <c:v>136.30000000000001</c:v>
                </c:pt>
                <c:pt idx="89">
                  <c:v>140.4</c:v>
                </c:pt>
                <c:pt idx="90">
                  <c:v>134.6</c:v>
                </c:pt>
                <c:pt idx="91">
                  <c:v>126.5</c:v>
                </c:pt>
                <c:pt idx="92">
                  <c:v>139.19999999999999</c:v>
                </c:pt>
                <c:pt idx="93">
                  <c:v>139</c:v>
                </c:pt>
                <c:pt idx="94">
                  <c:v>112.4</c:v>
                </c:pt>
                <c:pt idx="95">
                  <c:v>106</c:v>
                </c:pt>
                <c:pt idx="96">
                  <c:v>91.2</c:v>
                </c:pt>
                <c:pt idx="97">
                  <c:v>101.1</c:v>
                </c:pt>
                <c:pt idx="98">
                  <c:v>132.6</c:v>
                </c:pt>
                <c:pt idx="99">
                  <c:v>144.9</c:v>
                </c:pt>
                <c:pt idx="100">
                  <c:v>143.30000000000001</c:v>
                </c:pt>
                <c:pt idx="101">
                  <c:v>159.6</c:v>
                </c:pt>
                <c:pt idx="102">
                  <c:v>156</c:v>
                </c:pt>
                <c:pt idx="103">
                  <c:v>147.5</c:v>
                </c:pt>
                <c:pt idx="104">
                  <c:v>141.5</c:v>
                </c:pt>
                <c:pt idx="105">
                  <c:v>155.5</c:v>
                </c:pt>
                <c:pt idx="106">
                  <c:v>124.2</c:v>
                </c:pt>
                <c:pt idx="107">
                  <c:v>119.6</c:v>
                </c:pt>
                <c:pt idx="108">
                  <c:v>106.8</c:v>
                </c:pt>
                <c:pt idx="109">
                  <c:v>110.2</c:v>
                </c:pt>
                <c:pt idx="110">
                  <c:v>147.30000000000001</c:v>
                </c:pt>
                <c:pt idx="111">
                  <c:v>144.6</c:v>
                </c:pt>
                <c:pt idx="112">
                  <c:v>153.19999999999999</c:v>
                </c:pt>
                <c:pt idx="113">
                  <c:v>149.4</c:v>
                </c:pt>
                <c:pt idx="114">
                  <c:v>152.6</c:v>
                </c:pt>
                <c:pt idx="115">
                  <c:v>152.9</c:v>
                </c:pt>
                <c:pt idx="116">
                  <c:v>140.30000000000001</c:v>
                </c:pt>
                <c:pt idx="117">
                  <c:v>142.9</c:v>
                </c:pt>
                <c:pt idx="118">
                  <c:v>127.4</c:v>
                </c:pt>
                <c:pt idx="119">
                  <c:v>113.6</c:v>
                </c:pt>
                <c:pt idx="120">
                  <c:v>104</c:v>
                </c:pt>
                <c:pt idx="121">
                  <c:v>119.7</c:v>
                </c:pt>
                <c:pt idx="122">
                  <c:v>133.4</c:v>
                </c:pt>
                <c:pt idx="123">
                  <c:v>149.5</c:v>
                </c:pt>
                <c:pt idx="124">
                  <c:v>152.9</c:v>
                </c:pt>
                <c:pt idx="125">
                  <c:v>146.30000000000001</c:v>
                </c:pt>
                <c:pt idx="126">
                  <c:v>135</c:v>
                </c:pt>
                <c:pt idx="127">
                  <c:v>141.4</c:v>
                </c:pt>
                <c:pt idx="128">
                  <c:v>128.9</c:v>
                </c:pt>
                <c:pt idx="129">
                  <c:v>139.69999999999999</c:v>
                </c:pt>
                <c:pt idx="130">
                  <c:v>117.1</c:v>
                </c:pt>
                <c:pt idx="131">
                  <c:v>100.7</c:v>
                </c:pt>
                <c:pt idx="132">
                  <c:v>106.4</c:v>
                </c:pt>
                <c:pt idx="133">
                  <c:v>108.2</c:v>
                </c:pt>
                <c:pt idx="134">
                  <c:v>133.19999999999999</c:v>
                </c:pt>
                <c:pt idx="135">
                  <c:v>151.30000000000001</c:v>
                </c:pt>
                <c:pt idx="136">
                  <c:v>154</c:v>
                </c:pt>
                <c:pt idx="137">
                  <c:v>155.19999999999999</c:v>
                </c:pt>
                <c:pt idx="138">
                  <c:v>154.6</c:v>
                </c:pt>
                <c:pt idx="139">
                  <c:v>141.5</c:v>
                </c:pt>
                <c:pt idx="140">
                  <c:v>133.1</c:v>
                </c:pt>
                <c:pt idx="141">
                  <c:v>139.80000000000001</c:v>
                </c:pt>
                <c:pt idx="142">
                  <c:v>121</c:v>
                </c:pt>
                <c:pt idx="143">
                  <c:v>104.6</c:v>
                </c:pt>
                <c:pt idx="144">
                  <c:v>110.4</c:v>
                </c:pt>
                <c:pt idx="145">
                  <c:v>120.4</c:v>
                </c:pt>
                <c:pt idx="146">
                  <c:v>138.19999999999999</c:v>
                </c:pt>
                <c:pt idx="147">
                  <c:v>148.80000000000001</c:v>
                </c:pt>
                <c:pt idx="148">
                  <c:v>165.5</c:v>
                </c:pt>
                <c:pt idx="149">
                  <c:v>160.30000000000001</c:v>
                </c:pt>
                <c:pt idx="150">
                  <c:v>155.9</c:v>
                </c:pt>
                <c:pt idx="151">
                  <c:v>147</c:v>
                </c:pt>
                <c:pt idx="152">
                  <c:v>155.6</c:v>
                </c:pt>
                <c:pt idx="153">
                  <c:v>146.80000000000001</c:v>
                </c:pt>
                <c:pt idx="154">
                  <c:v>133</c:v>
                </c:pt>
                <c:pt idx="155">
                  <c:v>123.1</c:v>
                </c:pt>
                <c:pt idx="156">
                  <c:v>117.8</c:v>
                </c:pt>
                <c:pt idx="157">
                  <c:v>109.7</c:v>
                </c:pt>
                <c:pt idx="158">
                  <c:v>147.19999999999999</c:v>
                </c:pt>
                <c:pt idx="159">
                  <c:v>151.19999999999999</c:v>
                </c:pt>
                <c:pt idx="160">
                  <c:v>165</c:v>
                </c:pt>
                <c:pt idx="161">
                  <c:v>174.5</c:v>
                </c:pt>
                <c:pt idx="162">
                  <c:v>175.8</c:v>
                </c:pt>
                <c:pt idx="163">
                  <c:v>163.80000000000001</c:v>
                </c:pt>
                <c:pt idx="164">
                  <c:v>171.3</c:v>
                </c:pt>
                <c:pt idx="165">
                  <c:v>173.5</c:v>
                </c:pt>
                <c:pt idx="166">
                  <c:v>153.69999999999999</c:v>
                </c:pt>
                <c:pt idx="167">
                  <c:v>144.19999999999999</c:v>
                </c:pt>
                <c:pt idx="168">
                  <c:v>124.5</c:v>
                </c:pt>
                <c:pt idx="169">
                  <c:v>126.4</c:v>
                </c:pt>
                <c:pt idx="170">
                  <c:v>173.8</c:v>
                </c:pt>
                <c:pt idx="171">
                  <c:v>179.5</c:v>
                </c:pt>
                <c:pt idx="172">
                  <c:v>187.6</c:v>
                </c:pt>
                <c:pt idx="173">
                  <c:v>172.3</c:v>
                </c:pt>
                <c:pt idx="174">
                  <c:v>182</c:v>
                </c:pt>
                <c:pt idx="175">
                  <c:v>185.9</c:v>
                </c:pt>
                <c:pt idx="176">
                  <c:v>164</c:v>
                </c:pt>
                <c:pt idx="177">
                  <c:v>181.3</c:v>
                </c:pt>
                <c:pt idx="178">
                  <c:v>138.1</c:v>
                </c:pt>
                <c:pt idx="179">
                  <c:v>140.19999999999999</c:v>
                </c:pt>
                <c:pt idx="180">
                  <c:v>142.9</c:v>
                </c:pt>
                <c:pt idx="181">
                  <c:v>149.1</c:v>
                </c:pt>
                <c:pt idx="182">
                  <c:v>156.19999999999999</c:v>
                </c:pt>
                <c:pt idx="183">
                  <c:v>184.6</c:v>
                </c:pt>
                <c:pt idx="184">
                  <c:v>197.9</c:v>
                </c:pt>
                <c:pt idx="185">
                  <c:v>192.8</c:v>
                </c:pt>
                <c:pt idx="186">
                  <c:v>187.6</c:v>
                </c:pt>
                <c:pt idx="187">
                  <c:v>192</c:v>
                </c:pt>
                <c:pt idx="188">
                  <c:v>187.9</c:v>
                </c:pt>
                <c:pt idx="189">
                  <c:v>180.4</c:v>
                </c:pt>
                <c:pt idx="190">
                  <c:v>160.69999999999999</c:v>
                </c:pt>
                <c:pt idx="191">
                  <c:v>136</c:v>
                </c:pt>
                <c:pt idx="192">
                  <c:v>153</c:v>
                </c:pt>
                <c:pt idx="193">
                  <c:v>145.1</c:v>
                </c:pt>
                <c:pt idx="194">
                  <c:v>165.9</c:v>
                </c:pt>
                <c:pt idx="195">
                  <c:v>160.5</c:v>
                </c:pt>
                <c:pt idx="196">
                  <c:v>190.2</c:v>
                </c:pt>
                <c:pt idx="197">
                  <c:v>170.2</c:v>
                </c:pt>
                <c:pt idx="198">
                  <c:v>160.9</c:v>
                </c:pt>
                <c:pt idx="199">
                  <c:v>146.80000000000001</c:v>
                </c:pt>
                <c:pt idx="200">
                  <c:v>150.1</c:v>
                </c:pt>
                <c:pt idx="201">
                  <c:v>130.6</c:v>
                </c:pt>
                <c:pt idx="202">
                  <c:v>115.2</c:v>
                </c:pt>
                <c:pt idx="203">
                  <c:v>112.4</c:v>
                </c:pt>
                <c:pt idx="204">
                  <c:v>95</c:v>
                </c:pt>
                <c:pt idx="205">
                  <c:v>103.1</c:v>
                </c:pt>
                <c:pt idx="206">
                  <c:v>123.8</c:v>
                </c:pt>
                <c:pt idx="207">
                  <c:v>135.6</c:v>
                </c:pt>
                <c:pt idx="208">
                  <c:v>136.5</c:v>
                </c:pt>
                <c:pt idx="209">
                  <c:v>137.80000000000001</c:v>
                </c:pt>
                <c:pt idx="210">
                  <c:v>127.9</c:v>
                </c:pt>
                <c:pt idx="211">
                  <c:v>121.2</c:v>
                </c:pt>
                <c:pt idx="212">
                  <c:v>101.5</c:v>
                </c:pt>
                <c:pt idx="213">
                  <c:v>115</c:v>
                </c:pt>
                <c:pt idx="214">
                  <c:v>88.8</c:v>
                </c:pt>
                <c:pt idx="215">
                  <c:v>68.900000000000006</c:v>
                </c:pt>
                <c:pt idx="216">
                  <c:v>70.8</c:v>
                </c:pt>
                <c:pt idx="217">
                  <c:v>78.400000000000006</c:v>
                </c:pt>
                <c:pt idx="218">
                  <c:v>82.2</c:v>
                </c:pt>
                <c:pt idx="219">
                  <c:v>89.5</c:v>
                </c:pt>
                <c:pt idx="220">
                  <c:v>91.7</c:v>
                </c:pt>
                <c:pt idx="221">
                  <c:v>102.5</c:v>
                </c:pt>
                <c:pt idx="222">
                  <c:v>86.7</c:v>
                </c:pt>
                <c:pt idx="223">
                  <c:v>76.400000000000006</c:v>
                </c:pt>
                <c:pt idx="224">
                  <c:v>73.900000000000006</c:v>
                </c:pt>
                <c:pt idx="225">
                  <c:v>68.2</c:v>
                </c:pt>
                <c:pt idx="226">
                  <c:v>47.5</c:v>
                </c:pt>
                <c:pt idx="227">
                  <c:v>37.700000000000003</c:v>
                </c:pt>
                <c:pt idx="228">
                  <c:v>31.9</c:v>
                </c:pt>
                <c:pt idx="229">
                  <c:v>39.799999999999997</c:v>
                </c:pt>
                <c:pt idx="230">
                  <c:v>42.7</c:v>
                </c:pt>
                <c:pt idx="231">
                  <c:v>42.5</c:v>
                </c:pt>
                <c:pt idx="232">
                  <c:v>52.2</c:v>
                </c:pt>
                <c:pt idx="233">
                  <c:v>59.1</c:v>
                </c:pt>
                <c:pt idx="234">
                  <c:v>56.8</c:v>
                </c:pt>
                <c:pt idx="235">
                  <c:v>52.9</c:v>
                </c:pt>
                <c:pt idx="236">
                  <c:v>52.6</c:v>
                </c:pt>
                <c:pt idx="237">
                  <c:v>44.5</c:v>
                </c:pt>
                <c:pt idx="238">
                  <c:v>42.3</c:v>
                </c:pt>
                <c:pt idx="239">
                  <c:v>36.6</c:v>
                </c:pt>
                <c:pt idx="240">
                  <c:v>38.9</c:v>
                </c:pt>
                <c:pt idx="241">
                  <c:v>40.700000000000003</c:v>
                </c:pt>
                <c:pt idx="242">
                  <c:v>54.7</c:v>
                </c:pt>
                <c:pt idx="243">
                  <c:v>62</c:v>
                </c:pt>
                <c:pt idx="244">
                  <c:v>56.2</c:v>
                </c:pt>
                <c:pt idx="245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FF-4A9A-B416-2B4A1C72CC30}"/>
            </c:ext>
          </c:extLst>
        </c:ser>
        <c:ser>
          <c:idx val="1"/>
          <c:order val="1"/>
          <c:tx>
            <c:strRef>
              <c:f>Data!$R$1</c:f>
              <c:strCache>
                <c:ptCount val="1"/>
                <c:pt idx="0">
                  <c:v>FORECAST (data until Dec'05)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Data!$A$2:$A$252</c:f>
              <c:numCache>
                <c:formatCode>mmm\ yyyy</c:formatCode>
                <c:ptCount val="251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</c:numCache>
            </c:numRef>
          </c:cat>
          <c:val>
            <c:numRef>
              <c:f>Data!$R$2:$R$252</c:f>
              <c:numCache>
                <c:formatCode>General</c:formatCode>
                <c:ptCount val="251"/>
                <c:pt idx="0">
                  <c:v>59.878584558823562</c:v>
                </c:pt>
                <c:pt idx="1">
                  <c:v>64.15983455882359</c:v>
                </c:pt>
                <c:pt idx="2">
                  <c:v>90.77858455882361</c:v>
                </c:pt>
                <c:pt idx="3">
                  <c:v>104.28483455882358</c:v>
                </c:pt>
                <c:pt idx="4">
                  <c:v>110.02858455882358</c:v>
                </c:pt>
                <c:pt idx="5">
                  <c:v>108.92233455882359</c:v>
                </c:pt>
                <c:pt idx="6">
                  <c:v>105.70983455882359</c:v>
                </c:pt>
                <c:pt idx="7">
                  <c:v>104.6348345588236</c:v>
                </c:pt>
                <c:pt idx="8">
                  <c:v>98.366084558823587</c:v>
                </c:pt>
                <c:pt idx="9">
                  <c:v>102.76608455882358</c:v>
                </c:pt>
                <c:pt idx="10">
                  <c:v>80.634834558823584</c:v>
                </c:pt>
                <c:pt idx="11">
                  <c:v>68.709834558823587</c:v>
                </c:pt>
                <c:pt idx="12">
                  <c:v>64.656439950980428</c:v>
                </c:pt>
                <c:pt idx="13">
                  <c:v>68.937689950980456</c:v>
                </c:pt>
                <c:pt idx="14">
                  <c:v>95.556439950980462</c:v>
                </c:pt>
                <c:pt idx="15">
                  <c:v>109.06268995098044</c:v>
                </c:pt>
                <c:pt idx="16">
                  <c:v>114.80643995098045</c:v>
                </c:pt>
                <c:pt idx="17">
                  <c:v>113.70018995098044</c:v>
                </c:pt>
                <c:pt idx="18">
                  <c:v>110.48768995098044</c:v>
                </c:pt>
                <c:pt idx="19">
                  <c:v>109.41268995098045</c:v>
                </c:pt>
                <c:pt idx="20">
                  <c:v>103.14393995098044</c:v>
                </c:pt>
                <c:pt idx="21">
                  <c:v>107.54393995098044</c:v>
                </c:pt>
                <c:pt idx="22">
                  <c:v>85.412689950980436</c:v>
                </c:pt>
                <c:pt idx="23">
                  <c:v>73.487689950980453</c:v>
                </c:pt>
                <c:pt idx="24">
                  <c:v>69.434295343137279</c:v>
                </c:pt>
                <c:pt idx="25">
                  <c:v>73.715545343137308</c:v>
                </c:pt>
                <c:pt idx="26">
                  <c:v>100.33429534313731</c:v>
                </c:pt>
                <c:pt idx="27">
                  <c:v>113.84054534313731</c:v>
                </c:pt>
                <c:pt idx="28">
                  <c:v>119.58429534313731</c:v>
                </c:pt>
                <c:pt idx="29">
                  <c:v>118.4780453431373</c:v>
                </c:pt>
                <c:pt idx="30">
                  <c:v>115.26554534313732</c:v>
                </c:pt>
                <c:pt idx="31">
                  <c:v>114.19054534313733</c:v>
                </c:pt>
                <c:pt idx="32">
                  <c:v>107.9217953431373</c:v>
                </c:pt>
                <c:pt idx="33">
                  <c:v>112.3217953431373</c:v>
                </c:pt>
                <c:pt idx="34">
                  <c:v>90.190545343137302</c:v>
                </c:pt>
                <c:pt idx="35">
                  <c:v>78.265545343137305</c:v>
                </c:pt>
                <c:pt idx="36">
                  <c:v>74.212150735294145</c:v>
                </c:pt>
                <c:pt idx="37">
                  <c:v>78.493400735294173</c:v>
                </c:pt>
                <c:pt idx="38">
                  <c:v>105.11215073529418</c:v>
                </c:pt>
                <c:pt idx="39">
                  <c:v>118.61840073529416</c:v>
                </c:pt>
                <c:pt idx="40">
                  <c:v>124.36215073529416</c:v>
                </c:pt>
                <c:pt idx="41">
                  <c:v>123.25590073529416</c:v>
                </c:pt>
                <c:pt idx="42">
                  <c:v>120.04340073529417</c:v>
                </c:pt>
                <c:pt idx="43">
                  <c:v>118.96840073529418</c:v>
                </c:pt>
                <c:pt idx="44">
                  <c:v>112.69965073529417</c:v>
                </c:pt>
                <c:pt idx="45">
                  <c:v>117.09965073529415</c:v>
                </c:pt>
                <c:pt idx="46">
                  <c:v>94.968400735294153</c:v>
                </c:pt>
                <c:pt idx="47">
                  <c:v>83.043400735294171</c:v>
                </c:pt>
                <c:pt idx="48">
                  <c:v>78.990006127451011</c:v>
                </c:pt>
                <c:pt idx="49">
                  <c:v>83.271256127451039</c:v>
                </c:pt>
                <c:pt idx="50">
                  <c:v>109.89000612745104</c:v>
                </c:pt>
                <c:pt idx="51">
                  <c:v>123.39625612745103</c:v>
                </c:pt>
                <c:pt idx="52">
                  <c:v>129.14000612745102</c:v>
                </c:pt>
                <c:pt idx="53">
                  <c:v>128.03375612745103</c:v>
                </c:pt>
                <c:pt idx="54">
                  <c:v>124.82125612745102</c:v>
                </c:pt>
                <c:pt idx="55">
                  <c:v>123.74625612745103</c:v>
                </c:pt>
                <c:pt idx="56">
                  <c:v>117.47750612745102</c:v>
                </c:pt>
                <c:pt idx="57">
                  <c:v>121.87750612745103</c:v>
                </c:pt>
                <c:pt idx="58">
                  <c:v>99.746256127451019</c:v>
                </c:pt>
                <c:pt idx="59">
                  <c:v>87.821256127451022</c:v>
                </c:pt>
                <c:pt idx="60">
                  <c:v>83.767861519607862</c:v>
                </c:pt>
                <c:pt idx="61">
                  <c:v>88.049111519607891</c:v>
                </c:pt>
                <c:pt idx="62">
                  <c:v>114.6678615196079</c:v>
                </c:pt>
                <c:pt idx="63">
                  <c:v>128.17411151960789</c:v>
                </c:pt>
                <c:pt idx="64">
                  <c:v>133.9178615196079</c:v>
                </c:pt>
                <c:pt idx="65">
                  <c:v>132.81161151960788</c:v>
                </c:pt>
                <c:pt idx="66">
                  <c:v>129.5991115196079</c:v>
                </c:pt>
                <c:pt idx="67">
                  <c:v>128.52411151960791</c:v>
                </c:pt>
                <c:pt idx="68">
                  <c:v>122.25536151960787</c:v>
                </c:pt>
                <c:pt idx="69">
                  <c:v>126.65536151960788</c:v>
                </c:pt>
                <c:pt idx="70">
                  <c:v>104.52411151960789</c:v>
                </c:pt>
                <c:pt idx="71">
                  <c:v>92.599111519607888</c:v>
                </c:pt>
                <c:pt idx="72">
                  <c:v>88.545716911764728</c:v>
                </c:pt>
                <c:pt idx="73">
                  <c:v>92.826966911764757</c:v>
                </c:pt>
                <c:pt idx="74">
                  <c:v>119.44571691176476</c:v>
                </c:pt>
                <c:pt idx="75">
                  <c:v>132.95196691176474</c:v>
                </c:pt>
                <c:pt idx="76">
                  <c:v>138.69571691176475</c:v>
                </c:pt>
                <c:pt idx="77">
                  <c:v>137.58946691176473</c:v>
                </c:pt>
                <c:pt idx="78">
                  <c:v>134.37696691176475</c:v>
                </c:pt>
                <c:pt idx="79">
                  <c:v>133.30196691176477</c:v>
                </c:pt>
                <c:pt idx="80">
                  <c:v>127.03321691176475</c:v>
                </c:pt>
                <c:pt idx="81">
                  <c:v>131.43321691176473</c:v>
                </c:pt>
                <c:pt idx="82">
                  <c:v>109.30196691176474</c:v>
                </c:pt>
                <c:pt idx="83">
                  <c:v>97.376966911764754</c:v>
                </c:pt>
                <c:pt idx="84">
                  <c:v>93.32357230392158</c:v>
                </c:pt>
                <c:pt idx="85">
                  <c:v>97.604822303921623</c:v>
                </c:pt>
                <c:pt idx="86">
                  <c:v>124.22357230392163</c:v>
                </c:pt>
                <c:pt idx="87">
                  <c:v>137.72982230392159</c:v>
                </c:pt>
                <c:pt idx="88">
                  <c:v>143.4735723039216</c:v>
                </c:pt>
                <c:pt idx="89">
                  <c:v>142.36732230392161</c:v>
                </c:pt>
                <c:pt idx="90">
                  <c:v>139.15482230392161</c:v>
                </c:pt>
                <c:pt idx="91">
                  <c:v>138.07982230392162</c:v>
                </c:pt>
                <c:pt idx="92">
                  <c:v>131.81107230392161</c:v>
                </c:pt>
                <c:pt idx="93">
                  <c:v>136.21107230392161</c:v>
                </c:pt>
                <c:pt idx="94">
                  <c:v>114.0798223039216</c:v>
                </c:pt>
                <c:pt idx="95">
                  <c:v>102.15482230392161</c:v>
                </c:pt>
                <c:pt idx="96">
                  <c:v>98.101427696078446</c:v>
                </c:pt>
                <c:pt idx="97">
                  <c:v>102.38267769607847</c:v>
                </c:pt>
                <c:pt idx="98">
                  <c:v>129.00142769607848</c:v>
                </c:pt>
                <c:pt idx="99">
                  <c:v>142.50767769607847</c:v>
                </c:pt>
                <c:pt idx="100">
                  <c:v>148.25142769607848</c:v>
                </c:pt>
                <c:pt idx="101">
                  <c:v>147.14517769607846</c:v>
                </c:pt>
                <c:pt idx="102">
                  <c:v>143.93267769607849</c:v>
                </c:pt>
                <c:pt idx="103">
                  <c:v>142.8576776960785</c:v>
                </c:pt>
                <c:pt idx="104">
                  <c:v>136.58892769607846</c:v>
                </c:pt>
                <c:pt idx="105">
                  <c:v>140.98892769607846</c:v>
                </c:pt>
                <c:pt idx="106">
                  <c:v>118.85767769607847</c:v>
                </c:pt>
                <c:pt idx="107">
                  <c:v>106.93267769607847</c:v>
                </c:pt>
                <c:pt idx="108">
                  <c:v>102.8792830882353</c:v>
                </c:pt>
                <c:pt idx="109">
                  <c:v>107.16053308823533</c:v>
                </c:pt>
                <c:pt idx="110">
                  <c:v>133.77928308823533</c:v>
                </c:pt>
                <c:pt idx="111">
                  <c:v>147.28553308823533</c:v>
                </c:pt>
                <c:pt idx="112">
                  <c:v>153.02928308823533</c:v>
                </c:pt>
                <c:pt idx="113">
                  <c:v>151.92303308823531</c:v>
                </c:pt>
                <c:pt idx="114">
                  <c:v>148.71053308823534</c:v>
                </c:pt>
                <c:pt idx="115">
                  <c:v>147.63553308823535</c:v>
                </c:pt>
                <c:pt idx="116">
                  <c:v>141.36678308823534</c:v>
                </c:pt>
                <c:pt idx="117">
                  <c:v>145.76678308823531</c:v>
                </c:pt>
                <c:pt idx="118">
                  <c:v>123.63553308823532</c:v>
                </c:pt>
                <c:pt idx="119">
                  <c:v>111.71053308823534</c:v>
                </c:pt>
                <c:pt idx="120">
                  <c:v>107.65713848039218</c:v>
                </c:pt>
                <c:pt idx="121">
                  <c:v>111.93838848039219</c:v>
                </c:pt>
                <c:pt idx="122">
                  <c:v>138.55713848039221</c:v>
                </c:pt>
                <c:pt idx="123">
                  <c:v>152.06338848039218</c:v>
                </c:pt>
                <c:pt idx="124">
                  <c:v>157.80713848039218</c:v>
                </c:pt>
                <c:pt idx="125">
                  <c:v>156.70088848039219</c:v>
                </c:pt>
                <c:pt idx="126">
                  <c:v>153.48838848039219</c:v>
                </c:pt>
                <c:pt idx="127">
                  <c:v>152.4133884803922</c:v>
                </c:pt>
                <c:pt idx="128">
                  <c:v>146.14463848039219</c:v>
                </c:pt>
                <c:pt idx="129">
                  <c:v>150.54463848039219</c:v>
                </c:pt>
                <c:pt idx="130">
                  <c:v>128.41338848039217</c:v>
                </c:pt>
                <c:pt idx="131">
                  <c:v>116.48838848039219</c:v>
                </c:pt>
                <c:pt idx="132">
                  <c:v>112.43499387254903</c:v>
                </c:pt>
                <c:pt idx="133">
                  <c:v>116.71624387254906</c:v>
                </c:pt>
                <c:pt idx="134">
                  <c:v>143.33499387254906</c:v>
                </c:pt>
                <c:pt idx="135">
                  <c:v>156.84124387254906</c:v>
                </c:pt>
                <c:pt idx="136">
                  <c:v>162.58499387254906</c:v>
                </c:pt>
                <c:pt idx="137">
                  <c:v>161.47874387254905</c:v>
                </c:pt>
                <c:pt idx="138">
                  <c:v>158.26624387254904</c:v>
                </c:pt>
                <c:pt idx="139">
                  <c:v>157.19124387254905</c:v>
                </c:pt>
                <c:pt idx="140">
                  <c:v>150.92249387254904</c:v>
                </c:pt>
                <c:pt idx="141">
                  <c:v>155.32249387254905</c:v>
                </c:pt>
                <c:pt idx="142">
                  <c:v>133.19124387254905</c:v>
                </c:pt>
                <c:pt idx="143">
                  <c:v>121.26624387254904</c:v>
                </c:pt>
                <c:pt idx="144">
                  <c:v>117.21284926470588</c:v>
                </c:pt>
                <c:pt idx="145">
                  <c:v>121.49409926470591</c:v>
                </c:pt>
                <c:pt idx="146">
                  <c:v>148.11284926470591</c:v>
                </c:pt>
                <c:pt idx="147">
                  <c:v>161.61909926470591</c:v>
                </c:pt>
                <c:pt idx="148">
                  <c:v>167.36284926470591</c:v>
                </c:pt>
                <c:pt idx="149">
                  <c:v>166.2565992647059</c:v>
                </c:pt>
                <c:pt idx="150">
                  <c:v>163.04409926470592</c:v>
                </c:pt>
                <c:pt idx="151">
                  <c:v>161.96909926470593</c:v>
                </c:pt>
                <c:pt idx="152">
                  <c:v>155.70034926470589</c:v>
                </c:pt>
                <c:pt idx="153">
                  <c:v>160.1003492647059</c:v>
                </c:pt>
                <c:pt idx="154">
                  <c:v>137.9690992647059</c:v>
                </c:pt>
                <c:pt idx="155">
                  <c:v>126.04409926470591</c:v>
                </c:pt>
                <c:pt idx="156">
                  <c:v>121.99070465686273</c:v>
                </c:pt>
                <c:pt idx="157">
                  <c:v>126.27195465686277</c:v>
                </c:pt>
                <c:pt idx="158">
                  <c:v>152.89070465686279</c:v>
                </c:pt>
                <c:pt idx="159">
                  <c:v>166.39695465686276</c:v>
                </c:pt>
                <c:pt idx="160">
                  <c:v>172.14070465686277</c:v>
                </c:pt>
                <c:pt idx="161">
                  <c:v>171.03445465686278</c:v>
                </c:pt>
                <c:pt idx="162">
                  <c:v>167.82195465686277</c:v>
                </c:pt>
                <c:pt idx="163">
                  <c:v>166.74695465686278</c:v>
                </c:pt>
                <c:pt idx="164">
                  <c:v>160.47820465686277</c:v>
                </c:pt>
                <c:pt idx="165">
                  <c:v>164.87820465686278</c:v>
                </c:pt>
                <c:pt idx="166">
                  <c:v>142.74695465686275</c:v>
                </c:pt>
                <c:pt idx="167">
                  <c:v>130.82195465686277</c:v>
                </c:pt>
                <c:pt idx="168">
                  <c:v>126.76856004901961</c:v>
                </c:pt>
                <c:pt idx="169">
                  <c:v>131.04981004901964</c:v>
                </c:pt>
                <c:pt idx="170">
                  <c:v>157.66856004901965</c:v>
                </c:pt>
                <c:pt idx="171">
                  <c:v>171.17481004901964</c:v>
                </c:pt>
                <c:pt idx="172">
                  <c:v>176.91856004901965</c:v>
                </c:pt>
                <c:pt idx="173">
                  <c:v>175.81231004901963</c:v>
                </c:pt>
                <c:pt idx="174">
                  <c:v>172.59981004901962</c:v>
                </c:pt>
                <c:pt idx="175">
                  <c:v>171.52481004901964</c:v>
                </c:pt>
                <c:pt idx="176">
                  <c:v>165.25606004901962</c:v>
                </c:pt>
                <c:pt idx="177">
                  <c:v>169.65606004901963</c:v>
                </c:pt>
                <c:pt idx="178">
                  <c:v>147.52481004901964</c:v>
                </c:pt>
                <c:pt idx="179">
                  <c:v>135.59981004901962</c:v>
                </c:pt>
                <c:pt idx="180">
                  <c:v>131.54641544117646</c:v>
                </c:pt>
                <c:pt idx="181">
                  <c:v>135.82766544117649</c:v>
                </c:pt>
                <c:pt idx="182">
                  <c:v>162.4464154411765</c:v>
                </c:pt>
                <c:pt idx="183">
                  <c:v>175.95266544117649</c:v>
                </c:pt>
                <c:pt idx="184">
                  <c:v>181.6964154411765</c:v>
                </c:pt>
                <c:pt idx="185">
                  <c:v>180.59016544117648</c:v>
                </c:pt>
                <c:pt idx="186">
                  <c:v>177.3776654411765</c:v>
                </c:pt>
                <c:pt idx="187">
                  <c:v>176.30266544117652</c:v>
                </c:pt>
                <c:pt idx="188">
                  <c:v>170.03391544117648</c:v>
                </c:pt>
                <c:pt idx="189">
                  <c:v>174.43391544117648</c:v>
                </c:pt>
                <c:pt idx="190">
                  <c:v>152.30266544117649</c:v>
                </c:pt>
                <c:pt idx="191">
                  <c:v>140.3776654411765</c:v>
                </c:pt>
                <c:pt idx="192">
                  <c:v>136.32427083333332</c:v>
                </c:pt>
                <c:pt idx="193">
                  <c:v>140.60552083333334</c:v>
                </c:pt>
                <c:pt idx="194">
                  <c:v>167.22427083333335</c:v>
                </c:pt>
                <c:pt idx="195">
                  <c:v>180.73052083333334</c:v>
                </c:pt>
                <c:pt idx="196">
                  <c:v>186.47427083333335</c:v>
                </c:pt>
                <c:pt idx="197">
                  <c:v>185.36802083333336</c:v>
                </c:pt>
                <c:pt idx="198">
                  <c:v>182.15552083333336</c:v>
                </c:pt>
                <c:pt idx="199">
                  <c:v>181.08052083333337</c:v>
                </c:pt>
                <c:pt idx="200">
                  <c:v>174.81177083333333</c:v>
                </c:pt>
                <c:pt idx="201">
                  <c:v>179.21177083333333</c:v>
                </c:pt>
                <c:pt idx="202">
                  <c:v>157.08052083333334</c:v>
                </c:pt>
                <c:pt idx="203">
                  <c:v>145.15552083333336</c:v>
                </c:pt>
                <c:pt idx="204">
                  <c:v>141.1021262254902</c:v>
                </c:pt>
                <c:pt idx="205">
                  <c:v>145.38337622549022</c:v>
                </c:pt>
                <c:pt idx="206">
                  <c:v>172.00212622549023</c:v>
                </c:pt>
                <c:pt idx="207">
                  <c:v>185.50837622549022</c:v>
                </c:pt>
                <c:pt idx="208">
                  <c:v>191.25212622549023</c:v>
                </c:pt>
                <c:pt idx="209">
                  <c:v>190.14587622549021</c:v>
                </c:pt>
                <c:pt idx="210">
                  <c:v>186.93337622549021</c:v>
                </c:pt>
                <c:pt idx="211">
                  <c:v>185.85837622549022</c:v>
                </c:pt>
                <c:pt idx="212">
                  <c:v>179.58962622549021</c:v>
                </c:pt>
                <c:pt idx="213">
                  <c:v>183.98962622549021</c:v>
                </c:pt>
                <c:pt idx="214">
                  <c:v>161.85837622549022</c:v>
                </c:pt>
                <c:pt idx="215">
                  <c:v>149.93337622549021</c:v>
                </c:pt>
                <c:pt idx="216">
                  <c:v>145.87998161764705</c:v>
                </c:pt>
                <c:pt idx="217">
                  <c:v>150.16123161764708</c:v>
                </c:pt>
                <c:pt idx="218">
                  <c:v>176.77998161764708</c:v>
                </c:pt>
                <c:pt idx="219">
                  <c:v>190.28623161764708</c:v>
                </c:pt>
                <c:pt idx="220">
                  <c:v>196.02998161764708</c:v>
                </c:pt>
                <c:pt idx="221">
                  <c:v>194.92373161764706</c:v>
                </c:pt>
                <c:pt idx="222">
                  <c:v>191.71123161764709</c:v>
                </c:pt>
                <c:pt idx="223">
                  <c:v>190.6362316176471</c:v>
                </c:pt>
                <c:pt idx="224">
                  <c:v>184.36748161764706</c:v>
                </c:pt>
                <c:pt idx="225">
                  <c:v>188.76748161764706</c:v>
                </c:pt>
                <c:pt idx="226">
                  <c:v>166.63623161764707</c:v>
                </c:pt>
                <c:pt idx="227">
                  <c:v>154.71123161764706</c:v>
                </c:pt>
                <c:pt idx="228">
                  <c:v>150.6578370098039</c:v>
                </c:pt>
                <c:pt idx="229">
                  <c:v>154.93908700980393</c:v>
                </c:pt>
                <c:pt idx="230">
                  <c:v>181.55783700980393</c:v>
                </c:pt>
                <c:pt idx="231">
                  <c:v>195.06408700980393</c:v>
                </c:pt>
                <c:pt idx="232">
                  <c:v>200.80783700980393</c:v>
                </c:pt>
                <c:pt idx="233">
                  <c:v>199.70158700980394</c:v>
                </c:pt>
                <c:pt idx="234">
                  <c:v>196.48908700980394</c:v>
                </c:pt>
                <c:pt idx="235">
                  <c:v>195.41408700980395</c:v>
                </c:pt>
                <c:pt idx="236">
                  <c:v>189.14533700980391</c:v>
                </c:pt>
                <c:pt idx="237">
                  <c:v>193.54533700980392</c:v>
                </c:pt>
                <c:pt idx="238">
                  <c:v>171.41408700980392</c:v>
                </c:pt>
                <c:pt idx="239">
                  <c:v>159.48908700980394</c:v>
                </c:pt>
                <c:pt idx="240">
                  <c:v>155.43569240196078</c:v>
                </c:pt>
                <c:pt idx="241">
                  <c:v>159.71694240196081</c:v>
                </c:pt>
                <c:pt idx="242">
                  <c:v>186.33569240196081</c:v>
                </c:pt>
                <c:pt idx="243">
                  <c:v>199.84194240196078</c:v>
                </c:pt>
                <c:pt idx="244">
                  <c:v>205.58569240196078</c:v>
                </c:pt>
                <c:pt idx="245">
                  <c:v>204.4794424019608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FF-4A9A-B416-2B4A1C72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0994512"/>
        <c:axId val="1530900208"/>
      </c:lineChart>
      <c:dateAx>
        <c:axId val="2070994512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00208"/>
        <c:crosses val="autoZero"/>
        <c:auto val="1"/>
        <c:lblOffset val="100"/>
        <c:baseTimeUnit val="months"/>
      </c:dateAx>
      <c:valAx>
        <c:axId val="15309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9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Number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Data!$A$2:$A$254</c:f>
              <c:numCache>
                <c:formatCode>mmm\ yyyy</c:formatCode>
                <c:ptCount val="253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</c:numCache>
            </c:numRef>
          </c:cat>
          <c:val>
            <c:numRef>
              <c:f>Data!$B$2:$B$254</c:f>
              <c:numCache>
                <c:formatCode>#,##0.0</c:formatCode>
                <c:ptCount val="253"/>
                <c:pt idx="0">
                  <c:v>99.2</c:v>
                </c:pt>
                <c:pt idx="1">
                  <c:v>86.9</c:v>
                </c:pt>
                <c:pt idx="2">
                  <c:v>108.5</c:v>
                </c:pt>
                <c:pt idx="3">
                  <c:v>119</c:v>
                </c:pt>
                <c:pt idx="4">
                  <c:v>121.1</c:v>
                </c:pt>
                <c:pt idx="5">
                  <c:v>117.8</c:v>
                </c:pt>
                <c:pt idx="6">
                  <c:v>111.2</c:v>
                </c:pt>
                <c:pt idx="7">
                  <c:v>102.8</c:v>
                </c:pt>
                <c:pt idx="8">
                  <c:v>93.1</c:v>
                </c:pt>
                <c:pt idx="9">
                  <c:v>94.2</c:v>
                </c:pt>
                <c:pt idx="10">
                  <c:v>81.400000000000006</c:v>
                </c:pt>
                <c:pt idx="11">
                  <c:v>57.4</c:v>
                </c:pt>
                <c:pt idx="12">
                  <c:v>52.5</c:v>
                </c:pt>
                <c:pt idx="13">
                  <c:v>59.1</c:v>
                </c:pt>
                <c:pt idx="14">
                  <c:v>73.8</c:v>
                </c:pt>
                <c:pt idx="15">
                  <c:v>99.7</c:v>
                </c:pt>
                <c:pt idx="16">
                  <c:v>97.7</c:v>
                </c:pt>
                <c:pt idx="17">
                  <c:v>103.4</c:v>
                </c:pt>
                <c:pt idx="18">
                  <c:v>103.5</c:v>
                </c:pt>
                <c:pt idx="19">
                  <c:v>94.7</c:v>
                </c:pt>
                <c:pt idx="20">
                  <c:v>86.6</c:v>
                </c:pt>
                <c:pt idx="21">
                  <c:v>101.8</c:v>
                </c:pt>
                <c:pt idx="22">
                  <c:v>75.599999999999994</c:v>
                </c:pt>
                <c:pt idx="23">
                  <c:v>65.599999999999994</c:v>
                </c:pt>
                <c:pt idx="24">
                  <c:v>71.599999999999994</c:v>
                </c:pt>
                <c:pt idx="25">
                  <c:v>78.8</c:v>
                </c:pt>
                <c:pt idx="26">
                  <c:v>111.6</c:v>
                </c:pt>
                <c:pt idx="27">
                  <c:v>107.6</c:v>
                </c:pt>
                <c:pt idx="28">
                  <c:v>115.2</c:v>
                </c:pt>
                <c:pt idx="29">
                  <c:v>117.8</c:v>
                </c:pt>
                <c:pt idx="30">
                  <c:v>106.2</c:v>
                </c:pt>
                <c:pt idx="31">
                  <c:v>109.9</c:v>
                </c:pt>
                <c:pt idx="32">
                  <c:v>106</c:v>
                </c:pt>
                <c:pt idx="33">
                  <c:v>111.8</c:v>
                </c:pt>
                <c:pt idx="34">
                  <c:v>84.5</c:v>
                </c:pt>
                <c:pt idx="35">
                  <c:v>78.599999999999994</c:v>
                </c:pt>
                <c:pt idx="36">
                  <c:v>70.5</c:v>
                </c:pt>
                <c:pt idx="37">
                  <c:v>74.599999999999994</c:v>
                </c:pt>
                <c:pt idx="38">
                  <c:v>95.5</c:v>
                </c:pt>
                <c:pt idx="39">
                  <c:v>117.8</c:v>
                </c:pt>
                <c:pt idx="40">
                  <c:v>120.9</c:v>
                </c:pt>
                <c:pt idx="41">
                  <c:v>128.5</c:v>
                </c:pt>
                <c:pt idx="42">
                  <c:v>115.3</c:v>
                </c:pt>
                <c:pt idx="43">
                  <c:v>121.8</c:v>
                </c:pt>
                <c:pt idx="44">
                  <c:v>118.5</c:v>
                </c:pt>
                <c:pt idx="45">
                  <c:v>123.3</c:v>
                </c:pt>
                <c:pt idx="46">
                  <c:v>102.3</c:v>
                </c:pt>
                <c:pt idx="47">
                  <c:v>98.7</c:v>
                </c:pt>
                <c:pt idx="48">
                  <c:v>76.2</c:v>
                </c:pt>
                <c:pt idx="49">
                  <c:v>83.5</c:v>
                </c:pt>
                <c:pt idx="50">
                  <c:v>134.30000000000001</c:v>
                </c:pt>
                <c:pt idx="51">
                  <c:v>137.6</c:v>
                </c:pt>
                <c:pt idx="52">
                  <c:v>148.80000000000001</c:v>
                </c:pt>
                <c:pt idx="53">
                  <c:v>136.4</c:v>
                </c:pt>
                <c:pt idx="54">
                  <c:v>127.8</c:v>
                </c:pt>
                <c:pt idx="55">
                  <c:v>139.80000000000001</c:v>
                </c:pt>
                <c:pt idx="56">
                  <c:v>130.1</c:v>
                </c:pt>
                <c:pt idx="57">
                  <c:v>130.6</c:v>
                </c:pt>
                <c:pt idx="58">
                  <c:v>113.4</c:v>
                </c:pt>
                <c:pt idx="59">
                  <c:v>98.5</c:v>
                </c:pt>
                <c:pt idx="60">
                  <c:v>84.5</c:v>
                </c:pt>
                <c:pt idx="61">
                  <c:v>81.599999999999994</c:v>
                </c:pt>
                <c:pt idx="62">
                  <c:v>103.8</c:v>
                </c:pt>
                <c:pt idx="63">
                  <c:v>116.9</c:v>
                </c:pt>
                <c:pt idx="64">
                  <c:v>130.5</c:v>
                </c:pt>
                <c:pt idx="65">
                  <c:v>123.4</c:v>
                </c:pt>
                <c:pt idx="66">
                  <c:v>129.1</c:v>
                </c:pt>
                <c:pt idx="67">
                  <c:v>135.80000000000001</c:v>
                </c:pt>
                <c:pt idx="68">
                  <c:v>122.4</c:v>
                </c:pt>
                <c:pt idx="69">
                  <c:v>126.2</c:v>
                </c:pt>
                <c:pt idx="70">
                  <c:v>107.2</c:v>
                </c:pt>
                <c:pt idx="71">
                  <c:v>92.8</c:v>
                </c:pt>
                <c:pt idx="72">
                  <c:v>90.7</c:v>
                </c:pt>
                <c:pt idx="73">
                  <c:v>95.9</c:v>
                </c:pt>
                <c:pt idx="74">
                  <c:v>116</c:v>
                </c:pt>
                <c:pt idx="75">
                  <c:v>146.6</c:v>
                </c:pt>
                <c:pt idx="76">
                  <c:v>143.9</c:v>
                </c:pt>
                <c:pt idx="77">
                  <c:v>138</c:v>
                </c:pt>
                <c:pt idx="78">
                  <c:v>137.5</c:v>
                </c:pt>
                <c:pt idx="79">
                  <c:v>144.19999999999999</c:v>
                </c:pt>
                <c:pt idx="80">
                  <c:v>128.69999999999999</c:v>
                </c:pt>
                <c:pt idx="81">
                  <c:v>130.80000000000001</c:v>
                </c:pt>
                <c:pt idx="82">
                  <c:v>111.5</c:v>
                </c:pt>
                <c:pt idx="83">
                  <c:v>93.1</c:v>
                </c:pt>
                <c:pt idx="84">
                  <c:v>82.2</c:v>
                </c:pt>
                <c:pt idx="85">
                  <c:v>94.7</c:v>
                </c:pt>
                <c:pt idx="86">
                  <c:v>120.4</c:v>
                </c:pt>
                <c:pt idx="87">
                  <c:v>142.30000000000001</c:v>
                </c:pt>
                <c:pt idx="88">
                  <c:v>136.30000000000001</c:v>
                </c:pt>
                <c:pt idx="89">
                  <c:v>140.4</c:v>
                </c:pt>
                <c:pt idx="90">
                  <c:v>134.6</c:v>
                </c:pt>
                <c:pt idx="91">
                  <c:v>126.5</c:v>
                </c:pt>
                <c:pt idx="92">
                  <c:v>139.19999999999999</c:v>
                </c:pt>
                <c:pt idx="93">
                  <c:v>139</c:v>
                </c:pt>
                <c:pt idx="94">
                  <c:v>112.4</c:v>
                </c:pt>
                <c:pt idx="95">
                  <c:v>106</c:v>
                </c:pt>
                <c:pt idx="96">
                  <c:v>91.2</c:v>
                </c:pt>
                <c:pt idx="97">
                  <c:v>101.1</c:v>
                </c:pt>
                <c:pt idx="98">
                  <c:v>132.6</c:v>
                </c:pt>
                <c:pt idx="99">
                  <c:v>144.9</c:v>
                </c:pt>
                <c:pt idx="100">
                  <c:v>143.30000000000001</c:v>
                </c:pt>
                <c:pt idx="101">
                  <c:v>159.6</c:v>
                </c:pt>
                <c:pt idx="102">
                  <c:v>156</c:v>
                </c:pt>
                <c:pt idx="103">
                  <c:v>147.5</c:v>
                </c:pt>
                <c:pt idx="104">
                  <c:v>141.5</c:v>
                </c:pt>
                <c:pt idx="105">
                  <c:v>155.5</c:v>
                </c:pt>
                <c:pt idx="106">
                  <c:v>124.2</c:v>
                </c:pt>
                <c:pt idx="107">
                  <c:v>119.6</c:v>
                </c:pt>
                <c:pt idx="108">
                  <c:v>106.8</c:v>
                </c:pt>
                <c:pt idx="109">
                  <c:v>110.2</c:v>
                </c:pt>
                <c:pt idx="110">
                  <c:v>147.30000000000001</c:v>
                </c:pt>
                <c:pt idx="111">
                  <c:v>144.6</c:v>
                </c:pt>
                <c:pt idx="112">
                  <c:v>153.19999999999999</c:v>
                </c:pt>
                <c:pt idx="113">
                  <c:v>149.4</c:v>
                </c:pt>
                <c:pt idx="114">
                  <c:v>152.6</c:v>
                </c:pt>
                <c:pt idx="115">
                  <c:v>152.9</c:v>
                </c:pt>
                <c:pt idx="116">
                  <c:v>140.30000000000001</c:v>
                </c:pt>
                <c:pt idx="117">
                  <c:v>142.9</c:v>
                </c:pt>
                <c:pt idx="118">
                  <c:v>127.4</c:v>
                </c:pt>
                <c:pt idx="119">
                  <c:v>113.6</c:v>
                </c:pt>
                <c:pt idx="120">
                  <c:v>104</c:v>
                </c:pt>
                <c:pt idx="121">
                  <c:v>119.7</c:v>
                </c:pt>
                <c:pt idx="122">
                  <c:v>133.4</c:v>
                </c:pt>
                <c:pt idx="123">
                  <c:v>149.5</c:v>
                </c:pt>
                <c:pt idx="124">
                  <c:v>152.9</c:v>
                </c:pt>
                <c:pt idx="125">
                  <c:v>146.30000000000001</c:v>
                </c:pt>
                <c:pt idx="126">
                  <c:v>135</c:v>
                </c:pt>
                <c:pt idx="127">
                  <c:v>141.4</c:v>
                </c:pt>
                <c:pt idx="128">
                  <c:v>128.9</c:v>
                </c:pt>
                <c:pt idx="129">
                  <c:v>139.69999999999999</c:v>
                </c:pt>
                <c:pt idx="130">
                  <c:v>117.1</c:v>
                </c:pt>
                <c:pt idx="131">
                  <c:v>100.7</c:v>
                </c:pt>
                <c:pt idx="132">
                  <c:v>106.4</c:v>
                </c:pt>
                <c:pt idx="133">
                  <c:v>108.2</c:v>
                </c:pt>
                <c:pt idx="134">
                  <c:v>133.19999999999999</c:v>
                </c:pt>
                <c:pt idx="135">
                  <c:v>151.30000000000001</c:v>
                </c:pt>
                <c:pt idx="136">
                  <c:v>154</c:v>
                </c:pt>
                <c:pt idx="137">
                  <c:v>155.19999999999999</c:v>
                </c:pt>
                <c:pt idx="138">
                  <c:v>154.6</c:v>
                </c:pt>
                <c:pt idx="139">
                  <c:v>141.5</c:v>
                </c:pt>
                <c:pt idx="140">
                  <c:v>133.1</c:v>
                </c:pt>
                <c:pt idx="141">
                  <c:v>139.80000000000001</c:v>
                </c:pt>
                <c:pt idx="142">
                  <c:v>121</c:v>
                </c:pt>
                <c:pt idx="143">
                  <c:v>104.6</c:v>
                </c:pt>
                <c:pt idx="144">
                  <c:v>110.4</c:v>
                </c:pt>
                <c:pt idx="145">
                  <c:v>120.4</c:v>
                </c:pt>
                <c:pt idx="146">
                  <c:v>138.19999999999999</c:v>
                </c:pt>
                <c:pt idx="147">
                  <c:v>148.80000000000001</c:v>
                </c:pt>
                <c:pt idx="148">
                  <c:v>165.5</c:v>
                </c:pt>
                <c:pt idx="149">
                  <c:v>160.30000000000001</c:v>
                </c:pt>
                <c:pt idx="150">
                  <c:v>155.9</c:v>
                </c:pt>
                <c:pt idx="151">
                  <c:v>147</c:v>
                </c:pt>
                <c:pt idx="152">
                  <c:v>155.6</c:v>
                </c:pt>
                <c:pt idx="153">
                  <c:v>146.80000000000001</c:v>
                </c:pt>
                <c:pt idx="154">
                  <c:v>133</c:v>
                </c:pt>
                <c:pt idx="155">
                  <c:v>123.1</c:v>
                </c:pt>
                <c:pt idx="156">
                  <c:v>117.8</c:v>
                </c:pt>
                <c:pt idx="157">
                  <c:v>109.7</c:v>
                </c:pt>
                <c:pt idx="158">
                  <c:v>147.19999999999999</c:v>
                </c:pt>
                <c:pt idx="159">
                  <c:v>151.19999999999999</c:v>
                </c:pt>
                <c:pt idx="160">
                  <c:v>165</c:v>
                </c:pt>
                <c:pt idx="161">
                  <c:v>174.5</c:v>
                </c:pt>
                <c:pt idx="162">
                  <c:v>175.8</c:v>
                </c:pt>
                <c:pt idx="163">
                  <c:v>163.80000000000001</c:v>
                </c:pt>
                <c:pt idx="164">
                  <c:v>171.3</c:v>
                </c:pt>
                <c:pt idx="165">
                  <c:v>173.5</c:v>
                </c:pt>
                <c:pt idx="166">
                  <c:v>153.69999999999999</c:v>
                </c:pt>
                <c:pt idx="167">
                  <c:v>144.19999999999999</c:v>
                </c:pt>
                <c:pt idx="168">
                  <c:v>124.5</c:v>
                </c:pt>
                <c:pt idx="169">
                  <c:v>126.4</c:v>
                </c:pt>
                <c:pt idx="170">
                  <c:v>173.8</c:v>
                </c:pt>
                <c:pt idx="171">
                  <c:v>179.5</c:v>
                </c:pt>
                <c:pt idx="172">
                  <c:v>187.6</c:v>
                </c:pt>
                <c:pt idx="173">
                  <c:v>172.3</c:v>
                </c:pt>
                <c:pt idx="174">
                  <c:v>182</c:v>
                </c:pt>
                <c:pt idx="175">
                  <c:v>185.9</c:v>
                </c:pt>
                <c:pt idx="176">
                  <c:v>164</c:v>
                </c:pt>
                <c:pt idx="177">
                  <c:v>181.3</c:v>
                </c:pt>
                <c:pt idx="178">
                  <c:v>138.1</c:v>
                </c:pt>
                <c:pt idx="179">
                  <c:v>140.19999999999999</c:v>
                </c:pt>
                <c:pt idx="180">
                  <c:v>142.9</c:v>
                </c:pt>
                <c:pt idx="181">
                  <c:v>149.1</c:v>
                </c:pt>
                <c:pt idx="182">
                  <c:v>156.19999999999999</c:v>
                </c:pt>
                <c:pt idx="183">
                  <c:v>184.6</c:v>
                </c:pt>
                <c:pt idx="184">
                  <c:v>197.9</c:v>
                </c:pt>
                <c:pt idx="185">
                  <c:v>192.8</c:v>
                </c:pt>
                <c:pt idx="186">
                  <c:v>187.6</c:v>
                </c:pt>
                <c:pt idx="187">
                  <c:v>192</c:v>
                </c:pt>
                <c:pt idx="188">
                  <c:v>187.9</c:v>
                </c:pt>
                <c:pt idx="189">
                  <c:v>180.4</c:v>
                </c:pt>
                <c:pt idx="190">
                  <c:v>160.69999999999999</c:v>
                </c:pt>
                <c:pt idx="191">
                  <c:v>136</c:v>
                </c:pt>
                <c:pt idx="192">
                  <c:v>153</c:v>
                </c:pt>
                <c:pt idx="193">
                  <c:v>145.1</c:v>
                </c:pt>
                <c:pt idx="194">
                  <c:v>165.9</c:v>
                </c:pt>
                <c:pt idx="195">
                  <c:v>160.5</c:v>
                </c:pt>
                <c:pt idx="196">
                  <c:v>190.2</c:v>
                </c:pt>
                <c:pt idx="197">
                  <c:v>170.2</c:v>
                </c:pt>
                <c:pt idx="198">
                  <c:v>160.9</c:v>
                </c:pt>
                <c:pt idx="199">
                  <c:v>146.80000000000001</c:v>
                </c:pt>
                <c:pt idx="200">
                  <c:v>150.1</c:v>
                </c:pt>
                <c:pt idx="201">
                  <c:v>130.6</c:v>
                </c:pt>
                <c:pt idx="202">
                  <c:v>115.2</c:v>
                </c:pt>
                <c:pt idx="203">
                  <c:v>112.4</c:v>
                </c:pt>
                <c:pt idx="204">
                  <c:v>95</c:v>
                </c:pt>
                <c:pt idx="205">
                  <c:v>103.1</c:v>
                </c:pt>
                <c:pt idx="206">
                  <c:v>123.8</c:v>
                </c:pt>
                <c:pt idx="207">
                  <c:v>135.6</c:v>
                </c:pt>
                <c:pt idx="208">
                  <c:v>136.5</c:v>
                </c:pt>
                <c:pt idx="209">
                  <c:v>137.80000000000001</c:v>
                </c:pt>
                <c:pt idx="210">
                  <c:v>127.9</c:v>
                </c:pt>
                <c:pt idx="211">
                  <c:v>121.2</c:v>
                </c:pt>
                <c:pt idx="212">
                  <c:v>101.5</c:v>
                </c:pt>
                <c:pt idx="213">
                  <c:v>115</c:v>
                </c:pt>
                <c:pt idx="214">
                  <c:v>88.8</c:v>
                </c:pt>
                <c:pt idx="215">
                  <c:v>68.900000000000006</c:v>
                </c:pt>
                <c:pt idx="216">
                  <c:v>70.8</c:v>
                </c:pt>
                <c:pt idx="217">
                  <c:v>78.400000000000006</c:v>
                </c:pt>
                <c:pt idx="218">
                  <c:v>82.2</c:v>
                </c:pt>
                <c:pt idx="219">
                  <c:v>89.5</c:v>
                </c:pt>
                <c:pt idx="220">
                  <c:v>91.7</c:v>
                </c:pt>
                <c:pt idx="221">
                  <c:v>102.5</c:v>
                </c:pt>
                <c:pt idx="222">
                  <c:v>86.7</c:v>
                </c:pt>
                <c:pt idx="223">
                  <c:v>76.400000000000006</c:v>
                </c:pt>
                <c:pt idx="224">
                  <c:v>73.900000000000006</c:v>
                </c:pt>
                <c:pt idx="225">
                  <c:v>68.2</c:v>
                </c:pt>
                <c:pt idx="226">
                  <c:v>47.5</c:v>
                </c:pt>
                <c:pt idx="227">
                  <c:v>37.700000000000003</c:v>
                </c:pt>
                <c:pt idx="228">
                  <c:v>31.9</c:v>
                </c:pt>
                <c:pt idx="229">
                  <c:v>39.799999999999997</c:v>
                </c:pt>
                <c:pt idx="230">
                  <c:v>42.7</c:v>
                </c:pt>
                <c:pt idx="231">
                  <c:v>42.5</c:v>
                </c:pt>
                <c:pt idx="232">
                  <c:v>52.2</c:v>
                </c:pt>
                <c:pt idx="233">
                  <c:v>59.1</c:v>
                </c:pt>
                <c:pt idx="234">
                  <c:v>56.8</c:v>
                </c:pt>
                <c:pt idx="235">
                  <c:v>52.9</c:v>
                </c:pt>
                <c:pt idx="236">
                  <c:v>52.6</c:v>
                </c:pt>
                <c:pt idx="237">
                  <c:v>44.5</c:v>
                </c:pt>
                <c:pt idx="238">
                  <c:v>42.3</c:v>
                </c:pt>
                <c:pt idx="239">
                  <c:v>36.6</c:v>
                </c:pt>
                <c:pt idx="240">
                  <c:v>38.9</c:v>
                </c:pt>
                <c:pt idx="241">
                  <c:v>40.700000000000003</c:v>
                </c:pt>
                <c:pt idx="242">
                  <c:v>54.7</c:v>
                </c:pt>
                <c:pt idx="243">
                  <c:v>62</c:v>
                </c:pt>
                <c:pt idx="244">
                  <c:v>56.2</c:v>
                </c:pt>
                <c:pt idx="245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A-4762-BF8F-96D0CE633A4A}"/>
            </c:ext>
          </c:extLst>
        </c:ser>
        <c:ser>
          <c:idx val="1"/>
          <c:order val="1"/>
          <c:tx>
            <c:strRef>
              <c:f>Data!$S$1</c:f>
              <c:strCache>
                <c:ptCount val="1"/>
                <c:pt idx="0">
                  <c:v>FORECAST (ALL data)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Data!$A$2:$A$254</c:f>
              <c:numCache>
                <c:formatCode>mmm\ yyyy</c:formatCode>
                <c:ptCount val="253"/>
                <c:pt idx="0">
                  <c:v>32874</c:v>
                </c:pt>
                <c:pt idx="1">
                  <c:v>32905</c:v>
                </c:pt>
                <c:pt idx="2">
                  <c:v>32933</c:v>
                </c:pt>
                <c:pt idx="3">
                  <c:v>32964</c:v>
                </c:pt>
                <c:pt idx="4">
                  <c:v>32994</c:v>
                </c:pt>
                <c:pt idx="5">
                  <c:v>33025</c:v>
                </c:pt>
                <c:pt idx="6">
                  <c:v>33055</c:v>
                </c:pt>
                <c:pt idx="7">
                  <c:v>33086</c:v>
                </c:pt>
                <c:pt idx="8">
                  <c:v>33117</c:v>
                </c:pt>
                <c:pt idx="9">
                  <c:v>33147</c:v>
                </c:pt>
                <c:pt idx="10">
                  <c:v>33178</c:v>
                </c:pt>
                <c:pt idx="11">
                  <c:v>33208</c:v>
                </c:pt>
                <c:pt idx="12">
                  <c:v>33239</c:v>
                </c:pt>
                <c:pt idx="13">
                  <c:v>33270</c:v>
                </c:pt>
                <c:pt idx="14">
                  <c:v>33298</c:v>
                </c:pt>
                <c:pt idx="15">
                  <c:v>33329</c:v>
                </c:pt>
                <c:pt idx="16">
                  <c:v>33359</c:v>
                </c:pt>
                <c:pt idx="17">
                  <c:v>33390</c:v>
                </c:pt>
                <c:pt idx="18">
                  <c:v>33420</c:v>
                </c:pt>
                <c:pt idx="19">
                  <c:v>33451</c:v>
                </c:pt>
                <c:pt idx="20">
                  <c:v>33482</c:v>
                </c:pt>
                <c:pt idx="21">
                  <c:v>33512</c:v>
                </c:pt>
                <c:pt idx="22">
                  <c:v>33543</c:v>
                </c:pt>
                <c:pt idx="23">
                  <c:v>33573</c:v>
                </c:pt>
                <c:pt idx="24">
                  <c:v>33604</c:v>
                </c:pt>
                <c:pt idx="25">
                  <c:v>33635</c:v>
                </c:pt>
                <c:pt idx="26">
                  <c:v>33664</c:v>
                </c:pt>
                <c:pt idx="27">
                  <c:v>33695</c:v>
                </c:pt>
                <c:pt idx="28">
                  <c:v>33725</c:v>
                </c:pt>
                <c:pt idx="29">
                  <c:v>33756</c:v>
                </c:pt>
                <c:pt idx="30">
                  <c:v>33786</c:v>
                </c:pt>
                <c:pt idx="31">
                  <c:v>33817</c:v>
                </c:pt>
                <c:pt idx="32">
                  <c:v>33848</c:v>
                </c:pt>
                <c:pt idx="33">
                  <c:v>33878</c:v>
                </c:pt>
                <c:pt idx="34">
                  <c:v>33909</c:v>
                </c:pt>
                <c:pt idx="35">
                  <c:v>33939</c:v>
                </c:pt>
                <c:pt idx="36">
                  <c:v>33970</c:v>
                </c:pt>
                <c:pt idx="37">
                  <c:v>34001</c:v>
                </c:pt>
                <c:pt idx="38">
                  <c:v>34029</c:v>
                </c:pt>
                <c:pt idx="39">
                  <c:v>34060</c:v>
                </c:pt>
                <c:pt idx="40">
                  <c:v>34090</c:v>
                </c:pt>
                <c:pt idx="41">
                  <c:v>34121</c:v>
                </c:pt>
                <c:pt idx="42">
                  <c:v>34151</c:v>
                </c:pt>
                <c:pt idx="43">
                  <c:v>34182</c:v>
                </c:pt>
                <c:pt idx="44">
                  <c:v>34213</c:v>
                </c:pt>
                <c:pt idx="45">
                  <c:v>34243</c:v>
                </c:pt>
                <c:pt idx="46">
                  <c:v>34274</c:v>
                </c:pt>
                <c:pt idx="47">
                  <c:v>34304</c:v>
                </c:pt>
                <c:pt idx="48">
                  <c:v>34335</c:v>
                </c:pt>
                <c:pt idx="49">
                  <c:v>34366</c:v>
                </c:pt>
                <c:pt idx="50">
                  <c:v>34394</c:v>
                </c:pt>
                <c:pt idx="51">
                  <c:v>34425</c:v>
                </c:pt>
                <c:pt idx="52">
                  <c:v>34455</c:v>
                </c:pt>
                <c:pt idx="53">
                  <c:v>34486</c:v>
                </c:pt>
                <c:pt idx="54">
                  <c:v>34516</c:v>
                </c:pt>
                <c:pt idx="55">
                  <c:v>34547</c:v>
                </c:pt>
                <c:pt idx="56">
                  <c:v>34578</c:v>
                </c:pt>
                <c:pt idx="57">
                  <c:v>34608</c:v>
                </c:pt>
                <c:pt idx="58">
                  <c:v>34639</c:v>
                </c:pt>
                <c:pt idx="59">
                  <c:v>34669</c:v>
                </c:pt>
                <c:pt idx="60">
                  <c:v>34700</c:v>
                </c:pt>
                <c:pt idx="61">
                  <c:v>34731</c:v>
                </c:pt>
                <c:pt idx="62">
                  <c:v>34759</c:v>
                </c:pt>
                <c:pt idx="63">
                  <c:v>34790</c:v>
                </c:pt>
                <c:pt idx="64">
                  <c:v>34820</c:v>
                </c:pt>
                <c:pt idx="65">
                  <c:v>34851</c:v>
                </c:pt>
                <c:pt idx="66">
                  <c:v>34881</c:v>
                </c:pt>
                <c:pt idx="67">
                  <c:v>34912</c:v>
                </c:pt>
                <c:pt idx="68">
                  <c:v>34943</c:v>
                </c:pt>
                <c:pt idx="69">
                  <c:v>34973</c:v>
                </c:pt>
                <c:pt idx="70">
                  <c:v>35004</c:v>
                </c:pt>
                <c:pt idx="71">
                  <c:v>35034</c:v>
                </c:pt>
                <c:pt idx="72">
                  <c:v>35065</c:v>
                </c:pt>
                <c:pt idx="73">
                  <c:v>35096</c:v>
                </c:pt>
                <c:pt idx="74">
                  <c:v>35125</c:v>
                </c:pt>
                <c:pt idx="75">
                  <c:v>35156</c:v>
                </c:pt>
                <c:pt idx="76">
                  <c:v>35186</c:v>
                </c:pt>
                <c:pt idx="77">
                  <c:v>35217</c:v>
                </c:pt>
                <c:pt idx="78">
                  <c:v>35247</c:v>
                </c:pt>
                <c:pt idx="79">
                  <c:v>35278</c:v>
                </c:pt>
                <c:pt idx="80">
                  <c:v>35309</c:v>
                </c:pt>
                <c:pt idx="81">
                  <c:v>35339</c:v>
                </c:pt>
                <c:pt idx="82">
                  <c:v>35370</c:v>
                </c:pt>
                <c:pt idx="83">
                  <c:v>35400</c:v>
                </c:pt>
                <c:pt idx="84">
                  <c:v>35431</c:v>
                </c:pt>
                <c:pt idx="85">
                  <c:v>35462</c:v>
                </c:pt>
                <c:pt idx="86">
                  <c:v>35490</c:v>
                </c:pt>
                <c:pt idx="87">
                  <c:v>35521</c:v>
                </c:pt>
                <c:pt idx="88">
                  <c:v>35551</c:v>
                </c:pt>
                <c:pt idx="89">
                  <c:v>35582</c:v>
                </c:pt>
                <c:pt idx="90">
                  <c:v>35612</c:v>
                </c:pt>
                <c:pt idx="91">
                  <c:v>35643</c:v>
                </c:pt>
                <c:pt idx="92">
                  <c:v>35674</c:v>
                </c:pt>
                <c:pt idx="93">
                  <c:v>35704</c:v>
                </c:pt>
                <c:pt idx="94">
                  <c:v>35735</c:v>
                </c:pt>
                <c:pt idx="95">
                  <c:v>35765</c:v>
                </c:pt>
                <c:pt idx="96">
                  <c:v>35796</c:v>
                </c:pt>
                <c:pt idx="97">
                  <c:v>35827</c:v>
                </c:pt>
                <c:pt idx="98">
                  <c:v>35855</c:v>
                </c:pt>
                <c:pt idx="99">
                  <c:v>35886</c:v>
                </c:pt>
                <c:pt idx="100">
                  <c:v>35916</c:v>
                </c:pt>
                <c:pt idx="101">
                  <c:v>35947</c:v>
                </c:pt>
                <c:pt idx="102">
                  <c:v>35977</c:v>
                </c:pt>
                <c:pt idx="103">
                  <c:v>36008</c:v>
                </c:pt>
                <c:pt idx="104">
                  <c:v>36039</c:v>
                </c:pt>
                <c:pt idx="105">
                  <c:v>36069</c:v>
                </c:pt>
                <c:pt idx="106">
                  <c:v>36100</c:v>
                </c:pt>
                <c:pt idx="107">
                  <c:v>36130</c:v>
                </c:pt>
                <c:pt idx="108">
                  <c:v>36161</c:v>
                </c:pt>
                <c:pt idx="109">
                  <c:v>36192</c:v>
                </c:pt>
                <c:pt idx="110">
                  <c:v>36220</c:v>
                </c:pt>
                <c:pt idx="111">
                  <c:v>36251</c:v>
                </c:pt>
                <c:pt idx="112">
                  <c:v>36281</c:v>
                </c:pt>
                <c:pt idx="113">
                  <c:v>36312</c:v>
                </c:pt>
                <c:pt idx="114">
                  <c:v>36342</c:v>
                </c:pt>
                <c:pt idx="115">
                  <c:v>36373</c:v>
                </c:pt>
                <c:pt idx="116">
                  <c:v>36404</c:v>
                </c:pt>
                <c:pt idx="117">
                  <c:v>36434</c:v>
                </c:pt>
                <c:pt idx="118">
                  <c:v>36465</c:v>
                </c:pt>
                <c:pt idx="119">
                  <c:v>36495</c:v>
                </c:pt>
                <c:pt idx="120">
                  <c:v>36526</c:v>
                </c:pt>
                <c:pt idx="121">
                  <c:v>36557</c:v>
                </c:pt>
                <c:pt idx="122">
                  <c:v>36586</c:v>
                </c:pt>
                <c:pt idx="123">
                  <c:v>36617</c:v>
                </c:pt>
                <c:pt idx="124">
                  <c:v>36647</c:v>
                </c:pt>
                <c:pt idx="125">
                  <c:v>36678</c:v>
                </c:pt>
                <c:pt idx="126">
                  <c:v>36708</c:v>
                </c:pt>
                <c:pt idx="127">
                  <c:v>36739</c:v>
                </c:pt>
                <c:pt idx="128">
                  <c:v>36770</c:v>
                </c:pt>
                <c:pt idx="129">
                  <c:v>36800</c:v>
                </c:pt>
                <c:pt idx="130">
                  <c:v>36831</c:v>
                </c:pt>
                <c:pt idx="131">
                  <c:v>36861</c:v>
                </c:pt>
                <c:pt idx="132">
                  <c:v>36892</c:v>
                </c:pt>
                <c:pt idx="133">
                  <c:v>36923</c:v>
                </c:pt>
                <c:pt idx="134">
                  <c:v>36951</c:v>
                </c:pt>
                <c:pt idx="135">
                  <c:v>36982</c:v>
                </c:pt>
                <c:pt idx="136">
                  <c:v>37012</c:v>
                </c:pt>
                <c:pt idx="137">
                  <c:v>37043</c:v>
                </c:pt>
                <c:pt idx="138">
                  <c:v>37073</c:v>
                </c:pt>
                <c:pt idx="139">
                  <c:v>37104</c:v>
                </c:pt>
                <c:pt idx="140">
                  <c:v>37135</c:v>
                </c:pt>
                <c:pt idx="141">
                  <c:v>37165</c:v>
                </c:pt>
                <c:pt idx="142">
                  <c:v>37196</c:v>
                </c:pt>
                <c:pt idx="143">
                  <c:v>37226</c:v>
                </c:pt>
                <c:pt idx="144">
                  <c:v>37257</c:v>
                </c:pt>
                <c:pt idx="145">
                  <c:v>37288</c:v>
                </c:pt>
                <c:pt idx="146">
                  <c:v>37316</c:v>
                </c:pt>
                <c:pt idx="147">
                  <c:v>37347</c:v>
                </c:pt>
                <c:pt idx="148">
                  <c:v>37377</c:v>
                </c:pt>
                <c:pt idx="149">
                  <c:v>37408</c:v>
                </c:pt>
                <c:pt idx="150">
                  <c:v>37438</c:v>
                </c:pt>
                <c:pt idx="151">
                  <c:v>37469</c:v>
                </c:pt>
                <c:pt idx="152">
                  <c:v>37500</c:v>
                </c:pt>
                <c:pt idx="153">
                  <c:v>37530</c:v>
                </c:pt>
                <c:pt idx="154">
                  <c:v>37561</c:v>
                </c:pt>
                <c:pt idx="155">
                  <c:v>37591</c:v>
                </c:pt>
                <c:pt idx="156">
                  <c:v>37622</c:v>
                </c:pt>
                <c:pt idx="157">
                  <c:v>37653</c:v>
                </c:pt>
                <c:pt idx="158">
                  <c:v>37681</c:v>
                </c:pt>
                <c:pt idx="159">
                  <c:v>37712</c:v>
                </c:pt>
                <c:pt idx="160">
                  <c:v>37742</c:v>
                </c:pt>
                <c:pt idx="161">
                  <c:v>37773</c:v>
                </c:pt>
                <c:pt idx="162">
                  <c:v>37803</c:v>
                </c:pt>
                <c:pt idx="163">
                  <c:v>37834</c:v>
                </c:pt>
                <c:pt idx="164">
                  <c:v>37865</c:v>
                </c:pt>
                <c:pt idx="165">
                  <c:v>37895</c:v>
                </c:pt>
                <c:pt idx="166">
                  <c:v>37926</c:v>
                </c:pt>
                <c:pt idx="167">
                  <c:v>37956</c:v>
                </c:pt>
                <c:pt idx="168">
                  <c:v>37987</c:v>
                </c:pt>
                <c:pt idx="169">
                  <c:v>38018</c:v>
                </c:pt>
                <c:pt idx="170">
                  <c:v>38047</c:v>
                </c:pt>
                <c:pt idx="171">
                  <c:v>38078</c:v>
                </c:pt>
                <c:pt idx="172">
                  <c:v>38108</c:v>
                </c:pt>
                <c:pt idx="173">
                  <c:v>38139</c:v>
                </c:pt>
                <c:pt idx="174">
                  <c:v>38169</c:v>
                </c:pt>
                <c:pt idx="175">
                  <c:v>38200</c:v>
                </c:pt>
                <c:pt idx="176">
                  <c:v>38231</c:v>
                </c:pt>
                <c:pt idx="177">
                  <c:v>38261</c:v>
                </c:pt>
                <c:pt idx="178">
                  <c:v>38292</c:v>
                </c:pt>
                <c:pt idx="179">
                  <c:v>38322</c:v>
                </c:pt>
                <c:pt idx="180">
                  <c:v>38353</c:v>
                </c:pt>
                <c:pt idx="181">
                  <c:v>38384</c:v>
                </c:pt>
                <c:pt idx="182">
                  <c:v>38412</c:v>
                </c:pt>
                <c:pt idx="183">
                  <c:v>38443</c:v>
                </c:pt>
                <c:pt idx="184">
                  <c:v>38473</c:v>
                </c:pt>
                <c:pt idx="185">
                  <c:v>38504</c:v>
                </c:pt>
                <c:pt idx="186">
                  <c:v>38534</c:v>
                </c:pt>
                <c:pt idx="187">
                  <c:v>38565</c:v>
                </c:pt>
                <c:pt idx="188">
                  <c:v>38596</c:v>
                </c:pt>
                <c:pt idx="189">
                  <c:v>38626</c:v>
                </c:pt>
                <c:pt idx="190">
                  <c:v>38657</c:v>
                </c:pt>
                <c:pt idx="191">
                  <c:v>38687</c:v>
                </c:pt>
                <c:pt idx="192">
                  <c:v>38718</c:v>
                </c:pt>
                <c:pt idx="193">
                  <c:v>38749</c:v>
                </c:pt>
                <c:pt idx="194">
                  <c:v>38777</c:v>
                </c:pt>
                <c:pt idx="195">
                  <c:v>38808</c:v>
                </c:pt>
                <c:pt idx="196">
                  <c:v>38838</c:v>
                </c:pt>
                <c:pt idx="197">
                  <c:v>38869</c:v>
                </c:pt>
                <c:pt idx="198">
                  <c:v>38899</c:v>
                </c:pt>
                <c:pt idx="199">
                  <c:v>38930</c:v>
                </c:pt>
                <c:pt idx="200">
                  <c:v>38961</c:v>
                </c:pt>
                <c:pt idx="201">
                  <c:v>38991</c:v>
                </c:pt>
                <c:pt idx="202">
                  <c:v>39022</c:v>
                </c:pt>
                <c:pt idx="203">
                  <c:v>39052</c:v>
                </c:pt>
                <c:pt idx="204">
                  <c:v>39083</c:v>
                </c:pt>
                <c:pt idx="205">
                  <c:v>39114</c:v>
                </c:pt>
                <c:pt idx="206">
                  <c:v>39142</c:v>
                </c:pt>
                <c:pt idx="207">
                  <c:v>39173</c:v>
                </c:pt>
                <c:pt idx="208">
                  <c:v>39203</c:v>
                </c:pt>
                <c:pt idx="209">
                  <c:v>39234</c:v>
                </c:pt>
                <c:pt idx="210">
                  <c:v>39264</c:v>
                </c:pt>
                <c:pt idx="211">
                  <c:v>39295</c:v>
                </c:pt>
                <c:pt idx="212">
                  <c:v>39326</c:v>
                </c:pt>
                <c:pt idx="213">
                  <c:v>39356</c:v>
                </c:pt>
                <c:pt idx="214">
                  <c:v>39387</c:v>
                </c:pt>
                <c:pt idx="215">
                  <c:v>39417</c:v>
                </c:pt>
                <c:pt idx="216">
                  <c:v>39448</c:v>
                </c:pt>
                <c:pt idx="217">
                  <c:v>39479</c:v>
                </c:pt>
                <c:pt idx="218">
                  <c:v>39508</c:v>
                </c:pt>
                <c:pt idx="219">
                  <c:v>39539</c:v>
                </c:pt>
                <c:pt idx="220">
                  <c:v>39569</c:v>
                </c:pt>
                <c:pt idx="221">
                  <c:v>39600</c:v>
                </c:pt>
                <c:pt idx="222">
                  <c:v>39630</c:v>
                </c:pt>
                <c:pt idx="223">
                  <c:v>39661</c:v>
                </c:pt>
                <c:pt idx="224">
                  <c:v>39692</c:v>
                </c:pt>
                <c:pt idx="225">
                  <c:v>39722</c:v>
                </c:pt>
                <c:pt idx="226">
                  <c:v>39753</c:v>
                </c:pt>
                <c:pt idx="227">
                  <c:v>39783</c:v>
                </c:pt>
                <c:pt idx="228">
                  <c:v>39814</c:v>
                </c:pt>
                <c:pt idx="229">
                  <c:v>39845</c:v>
                </c:pt>
                <c:pt idx="230">
                  <c:v>39873</c:v>
                </c:pt>
                <c:pt idx="231">
                  <c:v>39904</c:v>
                </c:pt>
                <c:pt idx="232">
                  <c:v>39934</c:v>
                </c:pt>
                <c:pt idx="233">
                  <c:v>39965</c:v>
                </c:pt>
                <c:pt idx="234">
                  <c:v>39995</c:v>
                </c:pt>
                <c:pt idx="235">
                  <c:v>40026</c:v>
                </c:pt>
                <c:pt idx="236">
                  <c:v>40057</c:v>
                </c:pt>
                <c:pt idx="237">
                  <c:v>40087</c:v>
                </c:pt>
                <c:pt idx="238">
                  <c:v>40118</c:v>
                </c:pt>
                <c:pt idx="239">
                  <c:v>40148</c:v>
                </c:pt>
                <c:pt idx="240">
                  <c:v>40179</c:v>
                </c:pt>
                <c:pt idx="241">
                  <c:v>40210</c:v>
                </c:pt>
                <c:pt idx="242">
                  <c:v>40238</c:v>
                </c:pt>
                <c:pt idx="243">
                  <c:v>40269</c:v>
                </c:pt>
                <c:pt idx="244">
                  <c:v>40299</c:v>
                </c:pt>
                <c:pt idx="245">
                  <c:v>40330</c:v>
                </c:pt>
                <c:pt idx="246">
                  <c:v>40360</c:v>
                </c:pt>
                <c:pt idx="247">
                  <c:v>40391</c:v>
                </c:pt>
                <c:pt idx="248">
                  <c:v>40422</c:v>
                </c:pt>
                <c:pt idx="249">
                  <c:v>40452</c:v>
                </c:pt>
                <c:pt idx="250">
                  <c:v>40483</c:v>
                </c:pt>
                <c:pt idx="251">
                  <c:v>40513</c:v>
                </c:pt>
              </c:numCache>
            </c:numRef>
          </c:cat>
          <c:val>
            <c:numRef>
              <c:f>Data!$S$2:$S$254</c:f>
              <c:numCache>
                <c:formatCode>General</c:formatCode>
                <c:ptCount val="253"/>
                <c:pt idx="0">
                  <c:v>62.168503390252972</c:v>
                </c:pt>
                <c:pt idx="1">
                  <c:v>66.962599022146193</c:v>
                </c:pt>
                <c:pt idx="2">
                  <c:v>90.904313701658154</c:v>
                </c:pt>
                <c:pt idx="3">
                  <c:v>102.88412361926549</c:v>
                </c:pt>
                <c:pt idx="4">
                  <c:v>109.70679067972986</c:v>
                </c:pt>
                <c:pt idx="5">
                  <c:v>109.40088631162286</c:v>
                </c:pt>
                <c:pt idx="6">
                  <c:v>104.96461133283356</c:v>
                </c:pt>
                <c:pt idx="7">
                  <c:v>102.94165166362369</c:v>
                </c:pt>
                <c:pt idx="8">
                  <c:v>97.553691994413768</c:v>
                </c:pt>
                <c:pt idx="9">
                  <c:v>100.6707323252039</c:v>
                </c:pt>
                <c:pt idx="10">
                  <c:v>80.327772655994011</c:v>
                </c:pt>
                <c:pt idx="11">
                  <c:v>69.464812986784167</c:v>
                </c:pt>
                <c:pt idx="12">
                  <c:v>66.956622949324881</c:v>
                </c:pt>
                <c:pt idx="13">
                  <c:v>71.750718581218109</c:v>
                </c:pt>
                <c:pt idx="14">
                  <c:v>95.69243326073007</c:v>
                </c:pt>
                <c:pt idx="15">
                  <c:v>107.6722431783374</c:v>
                </c:pt>
                <c:pt idx="16">
                  <c:v>114.49491023880176</c:v>
                </c:pt>
                <c:pt idx="17">
                  <c:v>114.18900587069476</c:v>
                </c:pt>
                <c:pt idx="18">
                  <c:v>109.75273089190549</c:v>
                </c:pt>
                <c:pt idx="19">
                  <c:v>107.7297712226956</c:v>
                </c:pt>
                <c:pt idx="20">
                  <c:v>102.34181155348568</c:v>
                </c:pt>
                <c:pt idx="21">
                  <c:v>105.45885188427582</c:v>
                </c:pt>
                <c:pt idx="22">
                  <c:v>85.115892215065912</c:v>
                </c:pt>
                <c:pt idx="23">
                  <c:v>74.252932545856083</c:v>
                </c:pt>
                <c:pt idx="24">
                  <c:v>71.744742508396797</c:v>
                </c:pt>
                <c:pt idx="25">
                  <c:v>76.538838140290011</c:v>
                </c:pt>
                <c:pt idx="26">
                  <c:v>100.48055281980199</c:v>
                </c:pt>
                <c:pt idx="27">
                  <c:v>112.46036273740933</c:v>
                </c:pt>
                <c:pt idx="28">
                  <c:v>119.2830297978737</c:v>
                </c:pt>
                <c:pt idx="29">
                  <c:v>118.97712542976667</c:v>
                </c:pt>
                <c:pt idx="30">
                  <c:v>114.54085045097739</c:v>
                </c:pt>
                <c:pt idx="31">
                  <c:v>112.51789078176752</c:v>
                </c:pt>
                <c:pt idx="32">
                  <c:v>107.12993111255759</c:v>
                </c:pt>
                <c:pt idx="33">
                  <c:v>110.24697144334773</c:v>
                </c:pt>
                <c:pt idx="34">
                  <c:v>89.904011774137842</c:v>
                </c:pt>
                <c:pt idx="35">
                  <c:v>79.041052104927985</c:v>
                </c:pt>
                <c:pt idx="36">
                  <c:v>76.532862067468713</c:v>
                </c:pt>
                <c:pt idx="37">
                  <c:v>81.326957699361927</c:v>
                </c:pt>
                <c:pt idx="38">
                  <c:v>105.2686723788739</c:v>
                </c:pt>
                <c:pt idx="39">
                  <c:v>117.24848229648123</c:v>
                </c:pt>
                <c:pt idx="40">
                  <c:v>124.0711493569456</c:v>
                </c:pt>
                <c:pt idx="41">
                  <c:v>123.76524498883859</c:v>
                </c:pt>
                <c:pt idx="42">
                  <c:v>119.3289700100493</c:v>
                </c:pt>
                <c:pt idx="43">
                  <c:v>117.30601034083944</c:v>
                </c:pt>
                <c:pt idx="44">
                  <c:v>111.91805067162952</c:v>
                </c:pt>
                <c:pt idx="45">
                  <c:v>115.03509100241965</c:v>
                </c:pt>
                <c:pt idx="46">
                  <c:v>94.692131333209744</c:v>
                </c:pt>
                <c:pt idx="47">
                  <c:v>83.829171663999915</c:v>
                </c:pt>
                <c:pt idx="48">
                  <c:v>81.320981626540629</c:v>
                </c:pt>
                <c:pt idx="49">
                  <c:v>86.115077258433843</c:v>
                </c:pt>
                <c:pt idx="50">
                  <c:v>110.0567919379458</c:v>
                </c:pt>
                <c:pt idx="51">
                  <c:v>122.03660185555314</c:v>
                </c:pt>
                <c:pt idx="52">
                  <c:v>128.85926891601753</c:v>
                </c:pt>
                <c:pt idx="53">
                  <c:v>128.55336454791052</c:v>
                </c:pt>
                <c:pt idx="54">
                  <c:v>124.11708956912122</c:v>
                </c:pt>
                <c:pt idx="55">
                  <c:v>122.09412989991134</c:v>
                </c:pt>
                <c:pt idx="56">
                  <c:v>116.70617023070142</c:v>
                </c:pt>
                <c:pt idx="57">
                  <c:v>119.82321056149155</c:v>
                </c:pt>
                <c:pt idx="58">
                  <c:v>99.48025089228166</c:v>
                </c:pt>
                <c:pt idx="59">
                  <c:v>88.617291223071817</c:v>
                </c:pt>
                <c:pt idx="60">
                  <c:v>86.109101185612531</c:v>
                </c:pt>
                <c:pt idx="61">
                  <c:v>90.903196817505759</c:v>
                </c:pt>
                <c:pt idx="62">
                  <c:v>114.84491149701773</c:v>
                </c:pt>
                <c:pt idx="63">
                  <c:v>126.82472141462506</c:v>
                </c:pt>
                <c:pt idx="64">
                  <c:v>133.64738847508943</c:v>
                </c:pt>
                <c:pt idx="65">
                  <c:v>133.34148410698242</c:v>
                </c:pt>
                <c:pt idx="66">
                  <c:v>128.90520912819312</c:v>
                </c:pt>
                <c:pt idx="67">
                  <c:v>126.88224945898325</c:v>
                </c:pt>
                <c:pt idx="68">
                  <c:v>121.49428978977333</c:v>
                </c:pt>
                <c:pt idx="69">
                  <c:v>124.61133012056348</c:v>
                </c:pt>
                <c:pt idx="70">
                  <c:v>104.26837045135358</c:v>
                </c:pt>
                <c:pt idx="71">
                  <c:v>93.405410782143733</c:v>
                </c:pt>
                <c:pt idx="72">
                  <c:v>90.897220744684461</c:v>
                </c:pt>
                <c:pt idx="73">
                  <c:v>95.691316376577674</c:v>
                </c:pt>
                <c:pt idx="74">
                  <c:v>119.63303105608964</c:v>
                </c:pt>
                <c:pt idx="75">
                  <c:v>131.61284097369696</c:v>
                </c:pt>
                <c:pt idx="76">
                  <c:v>138.43550803416133</c:v>
                </c:pt>
                <c:pt idx="77">
                  <c:v>138.12960366605432</c:v>
                </c:pt>
                <c:pt idx="78">
                  <c:v>133.69332868726505</c:v>
                </c:pt>
                <c:pt idx="79">
                  <c:v>131.67036901805517</c:v>
                </c:pt>
                <c:pt idx="80">
                  <c:v>126.28240934884525</c:v>
                </c:pt>
                <c:pt idx="81">
                  <c:v>129.39944967963538</c:v>
                </c:pt>
                <c:pt idx="82">
                  <c:v>109.05649001042549</c:v>
                </c:pt>
                <c:pt idx="83">
                  <c:v>98.193530341215649</c:v>
                </c:pt>
                <c:pt idx="84">
                  <c:v>95.685340303756362</c:v>
                </c:pt>
                <c:pt idx="85">
                  <c:v>100.47943593564958</c:v>
                </c:pt>
                <c:pt idx="86">
                  <c:v>124.42115061516155</c:v>
                </c:pt>
                <c:pt idx="87">
                  <c:v>136.40096053276889</c:v>
                </c:pt>
                <c:pt idx="88">
                  <c:v>143.22362759323326</c:v>
                </c:pt>
                <c:pt idx="89">
                  <c:v>142.91772322512625</c:v>
                </c:pt>
                <c:pt idx="90">
                  <c:v>138.48144824633695</c:v>
                </c:pt>
                <c:pt idx="91">
                  <c:v>136.45848857712707</c:v>
                </c:pt>
                <c:pt idx="92">
                  <c:v>131.07052890791715</c:v>
                </c:pt>
                <c:pt idx="93">
                  <c:v>134.18756923870728</c:v>
                </c:pt>
                <c:pt idx="94">
                  <c:v>113.84460956949741</c:v>
                </c:pt>
                <c:pt idx="95">
                  <c:v>102.98164990028756</c:v>
                </c:pt>
                <c:pt idx="96">
                  <c:v>100.47345986282828</c:v>
                </c:pt>
                <c:pt idx="97">
                  <c:v>105.26755549472151</c:v>
                </c:pt>
                <c:pt idx="98">
                  <c:v>129.20927017423347</c:v>
                </c:pt>
                <c:pt idx="99">
                  <c:v>141.18908009184079</c:v>
                </c:pt>
                <c:pt idx="100">
                  <c:v>148.01174715230516</c:v>
                </c:pt>
                <c:pt idx="101">
                  <c:v>147.70584278419815</c:v>
                </c:pt>
                <c:pt idx="102">
                  <c:v>143.26956780540888</c:v>
                </c:pt>
                <c:pt idx="103">
                  <c:v>141.246608136199</c:v>
                </c:pt>
                <c:pt idx="104">
                  <c:v>135.85864846698908</c:v>
                </c:pt>
                <c:pt idx="105">
                  <c:v>138.97568879777921</c:v>
                </c:pt>
                <c:pt idx="106">
                  <c:v>118.63272912856931</c:v>
                </c:pt>
                <c:pt idx="107">
                  <c:v>107.76976945935948</c:v>
                </c:pt>
                <c:pt idx="108">
                  <c:v>105.26157942190019</c:v>
                </c:pt>
                <c:pt idx="109">
                  <c:v>110.05567505379341</c:v>
                </c:pt>
                <c:pt idx="110">
                  <c:v>133.9973897333054</c:v>
                </c:pt>
                <c:pt idx="111">
                  <c:v>145.97719965091272</c:v>
                </c:pt>
                <c:pt idx="112">
                  <c:v>152.79986671137709</c:v>
                </c:pt>
                <c:pt idx="113">
                  <c:v>152.49396234327008</c:v>
                </c:pt>
                <c:pt idx="114">
                  <c:v>148.05768736448078</c:v>
                </c:pt>
                <c:pt idx="115">
                  <c:v>146.0347276952709</c:v>
                </c:pt>
                <c:pt idx="116">
                  <c:v>140.64676802606098</c:v>
                </c:pt>
                <c:pt idx="117">
                  <c:v>143.76380835685114</c:v>
                </c:pt>
                <c:pt idx="118">
                  <c:v>123.42084868764124</c:v>
                </c:pt>
                <c:pt idx="119">
                  <c:v>112.55788901843138</c:v>
                </c:pt>
                <c:pt idx="120">
                  <c:v>110.0496989809721</c:v>
                </c:pt>
                <c:pt idx="121">
                  <c:v>114.84379461286532</c:v>
                </c:pt>
                <c:pt idx="122">
                  <c:v>138.7855092923773</c:v>
                </c:pt>
                <c:pt idx="123">
                  <c:v>150.76531920998463</c:v>
                </c:pt>
                <c:pt idx="124">
                  <c:v>157.58798627044899</c:v>
                </c:pt>
                <c:pt idx="125">
                  <c:v>157.28208190234199</c:v>
                </c:pt>
                <c:pt idx="126">
                  <c:v>152.84580692355269</c:v>
                </c:pt>
                <c:pt idx="127">
                  <c:v>150.82284725434283</c:v>
                </c:pt>
                <c:pt idx="128">
                  <c:v>145.43488758513291</c:v>
                </c:pt>
                <c:pt idx="129">
                  <c:v>148.55192791592305</c:v>
                </c:pt>
                <c:pt idx="130">
                  <c:v>128.20896824671314</c:v>
                </c:pt>
                <c:pt idx="131">
                  <c:v>117.34600857750331</c:v>
                </c:pt>
                <c:pt idx="132">
                  <c:v>114.83781854004403</c:v>
                </c:pt>
                <c:pt idx="133">
                  <c:v>119.63191417193724</c:v>
                </c:pt>
                <c:pt idx="134">
                  <c:v>143.5736288514492</c:v>
                </c:pt>
                <c:pt idx="135">
                  <c:v>155.55343876905653</c:v>
                </c:pt>
                <c:pt idx="136">
                  <c:v>162.3761058295209</c:v>
                </c:pt>
                <c:pt idx="137">
                  <c:v>162.07020146141389</c:v>
                </c:pt>
                <c:pt idx="138">
                  <c:v>157.63392648262462</c:v>
                </c:pt>
                <c:pt idx="139">
                  <c:v>155.61096681341473</c:v>
                </c:pt>
                <c:pt idx="140">
                  <c:v>150.22300714420481</c:v>
                </c:pt>
                <c:pt idx="141">
                  <c:v>153.34004747499495</c:v>
                </c:pt>
                <c:pt idx="142">
                  <c:v>132.99708780578504</c:v>
                </c:pt>
                <c:pt idx="143">
                  <c:v>122.13412813657521</c:v>
                </c:pt>
                <c:pt idx="144">
                  <c:v>119.62593809911593</c:v>
                </c:pt>
                <c:pt idx="145">
                  <c:v>124.42003373100916</c:v>
                </c:pt>
                <c:pt idx="146">
                  <c:v>148.36174841052113</c:v>
                </c:pt>
                <c:pt idx="147">
                  <c:v>160.34155832812846</c:v>
                </c:pt>
                <c:pt idx="148">
                  <c:v>167.16422538859283</c:v>
                </c:pt>
                <c:pt idx="149">
                  <c:v>166.85832102048582</c:v>
                </c:pt>
                <c:pt idx="150">
                  <c:v>162.42204604169652</c:v>
                </c:pt>
                <c:pt idx="151">
                  <c:v>160.39908637248664</c:v>
                </c:pt>
                <c:pt idx="152">
                  <c:v>155.01112670327672</c:v>
                </c:pt>
                <c:pt idx="153">
                  <c:v>158.12816703406688</c:v>
                </c:pt>
                <c:pt idx="154">
                  <c:v>137.78520736485697</c:v>
                </c:pt>
                <c:pt idx="155">
                  <c:v>126.92224769564713</c:v>
                </c:pt>
                <c:pt idx="156">
                  <c:v>124.41405765818784</c:v>
                </c:pt>
                <c:pt idx="157">
                  <c:v>129.20815329008107</c:v>
                </c:pt>
                <c:pt idx="158">
                  <c:v>153.14986796959303</c:v>
                </c:pt>
                <c:pt idx="159">
                  <c:v>165.12967788720036</c:v>
                </c:pt>
                <c:pt idx="160">
                  <c:v>171.95234494766473</c:v>
                </c:pt>
                <c:pt idx="161">
                  <c:v>171.64644057955772</c:v>
                </c:pt>
                <c:pt idx="162">
                  <c:v>167.21016560076845</c:v>
                </c:pt>
                <c:pt idx="163">
                  <c:v>165.18720593155857</c:v>
                </c:pt>
                <c:pt idx="164">
                  <c:v>159.79924626234865</c:v>
                </c:pt>
                <c:pt idx="165">
                  <c:v>162.91628659313878</c:v>
                </c:pt>
                <c:pt idx="166">
                  <c:v>142.5733269239289</c:v>
                </c:pt>
                <c:pt idx="167">
                  <c:v>131.71036725471905</c:v>
                </c:pt>
                <c:pt idx="168">
                  <c:v>129.20217721725976</c:v>
                </c:pt>
                <c:pt idx="169">
                  <c:v>133.996272849153</c:v>
                </c:pt>
                <c:pt idx="170">
                  <c:v>157.93798752866496</c:v>
                </c:pt>
                <c:pt idx="171">
                  <c:v>169.91779744627229</c:v>
                </c:pt>
                <c:pt idx="172">
                  <c:v>176.74046450673666</c:v>
                </c:pt>
                <c:pt idx="173">
                  <c:v>176.43456013862965</c:v>
                </c:pt>
                <c:pt idx="174">
                  <c:v>171.99828515984035</c:v>
                </c:pt>
                <c:pt idx="175">
                  <c:v>169.97532549063047</c:v>
                </c:pt>
                <c:pt idx="176">
                  <c:v>164.58736582142055</c:v>
                </c:pt>
                <c:pt idx="177">
                  <c:v>167.70440615221071</c:v>
                </c:pt>
                <c:pt idx="178">
                  <c:v>147.3614464830008</c:v>
                </c:pt>
                <c:pt idx="179">
                  <c:v>136.49848681379098</c:v>
                </c:pt>
                <c:pt idx="180">
                  <c:v>133.99029677633166</c:v>
                </c:pt>
                <c:pt idx="181">
                  <c:v>138.7843924082249</c:v>
                </c:pt>
                <c:pt idx="182">
                  <c:v>162.72610708773686</c:v>
                </c:pt>
                <c:pt idx="183">
                  <c:v>174.70591700534419</c:v>
                </c:pt>
                <c:pt idx="184">
                  <c:v>181.52858406580856</c:v>
                </c:pt>
                <c:pt idx="185">
                  <c:v>181.22267969770155</c:v>
                </c:pt>
                <c:pt idx="186">
                  <c:v>176.78640471891225</c:v>
                </c:pt>
                <c:pt idx="187">
                  <c:v>174.7634450497024</c:v>
                </c:pt>
                <c:pt idx="188">
                  <c:v>169.37548538049248</c:v>
                </c:pt>
                <c:pt idx="189">
                  <c:v>172.49252571128261</c:v>
                </c:pt>
                <c:pt idx="190">
                  <c:v>152.14956604207271</c:v>
                </c:pt>
                <c:pt idx="191">
                  <c:v>141.28660637286288</c:v>
                </c:pt>
                <c:pt idx="192">
                  <c:v>131.21452031013277</c:v>
                </c:pt>
                <c:pt idx="193">
                  <c:v>133.07341428807533</c:v>
                </c:pt>
                <c:pt idx="194">
                  <c:v>154.07992731363683</c:v>
                </c:pt>
                <c:pt idx="195">
                  <c:v>163.1245355772937</c:v>
                </c:pt>
                <c:pt idx="196">
                  <c:v>167.01200098380738</c:v>
                </c:pt>
                <c:pt idx="197">
                  <c:v>163.77089496174992</c:v>
                </c:pt>
                <c:pt idx="198">
                  <c:v>156.3994183290101</c:v>
                </c:pt>
                <c:pt idx="199">
                  <c:v>151.44125700584968</c:v>
                </c:pt>
                <c:pt idx="200">
                  <c:v>143.11809568268924</c:v>
                </c:pt>
                <c:pt idx="201">
                  <c:v>143.29993435952881</c:v>
                </c:pt>
                <c:pt idx="202">
                  <c:v>120.02177303636844</c:v>
                </c:pt>
                <c:pt idx="203">
                  <c:v>106.2236117132081</c:v>
                </c:pt>
                <c:pt idx="204">
                  <c:v>100.78022002179827</c:v>
                </c:pt>
                <c:pt idx="205">
                  <c:v>102.63911399974094</c:v>
                </c:pt>
                <c:pt idx="206">
                  <c:v>123.64562702530245</c:v>
                </c:pt>
                <c:pt idx="207">
                  <c:v>132.6902352889592</c:v>
                </c:pt>
                <c:pt idx="208">
                  <c:v>136.577700695473</c:v>
                </c:pt>
                <c:pt idx="209">
                  <c:v>133.33659467341553</c:v>
                </c:pt>
                <c:pt idx="210">
                  <c:v>125.96511804067561</c:v>
                </c:pt>
                <c:pt idx="211">
                  <c:v>121.00695671751529</c:v>
                </c:pt>
                <c:pt idx="212">
                  <c:v>112.68379539435475</c:v>
                </c:pt>
                <c:pt idx="213">
                  <c:v>112.86563407119442</c:v>
                </c:pt>
                <c:pt idx="214">
                  <c:v>89.587472748033946</c:v>
                </c:pt>
                <c:pt idx="215">
                  <c:v>75.789311424873603</c:v>
                </c:pt>
                <c:pt idx="216">
                  <c:v>70.345919733463887</c:v>
                </c:pt>
                <c:pt idx="217">
                  <c:v>72.204813711406558</c:v>
                </c:pt>
                <c:pt idx="218">
                  <c:v>93.211326736967948</c:v>
                </c:pt>
                <c:pt idx="219">
                  <c:v>102.25593500062482</c:v>
                </c:pt>
                <c:pt idx="220">
                  <c:v>106.14340040713861</c:v>
                </c:pt>
                <c:pt idx="221">
                  <c:v>102.90229438508115</c:v>
                </c:pt>
                <c:pt idx="222">
                  <c:v>95.530817752341221</c:v>
                </c:pt>
                <c:pt idx="223">
                  <c:v>90.572656429180796</c:v>
                </c:pt>
                <c:pt idx="224">
                  <c:v>82.249495106020362</c:v>
                </c:pt>
                <c:pt idx="225">
                  <c:v>82.431333782859923</c:v>
                </c:pt>
                <c:pt idx="226">
                  <c:v>59.153172459699562</c:v>
                </c:pt>
                <c:pt idx="227">
                  <c:v>45.355011136539218</c:v>
                </c:pt>
                <c:pt idx="228">
                  <c:v>39.911619445129389</c:v>
                </c:pt>
                <c:pt idx="229">
                  <c:v>41.77051342307206</c:v>
                </c:pt>
                <c:pt idx="230">
                  <c:v>62.777026448633563</c:v>
                </c:pt>
                <c:pt idx="231">
                  <c:v>71.821634712290319</c:v>
                </c:pt>
                <c:pt idx="232">
                  <c:v>75.70910011880423</c:v>
                </c:pt>
                <c:pt idx="233">
                  <c:v>72.467994096746651</c:v>
                </c:pt>
                <c:pt idx="234">
                  <c:v>65.096517464006837</c:v>
                </c:pt>
                <c:pt idx="235">
                  <c:v>60.138356140846412</c:v>
                </c:pt>
                <c:pt idx="236">
                  <c:v>51.815194817685978</c:v>
                </c:pt>
                <c:pt idx="237">
                  <c:v>51.997033494525539</c:v>
                </c:pt>
                <c:pt idx="238">
                  <c:v>28.718872171365177</c:v>
                </c:pt>
                <c:pt idx="239">
                  <c:v>14.92071084820472</c:v>
                </c:pt>
                <c:pt idx="240">
                  <c:v>9.4773191567948913</c:v>
                </c:pt>
                <c:pt idx="241">
                  <c:v>11.336213134737676</c:v>
                </c:pt>
                <c:pt idx="242">
                  <c:v>32.342726160299065</c:v>
                </c:pt>
                <c:pt idx="243">
                  <c:v>41.387334423955934</c:v>
                </c:pt>
                <c:pt idx="244">
                  <c:v>45.274799830469732</c:v>
                </c:pt>
                <c:pt idx="245">
                  <c:v>42.033693808412153</c:v>
                </c:pt>
                <c:pt idx="246">
                  <c:v>34.662217175672453</c:v>
                </c:pt>
                <c:pt idx="247">
                  <c:v>29.704055852511914</c:v>
                </c:pt>
                <c:pt idx="248">
                  <c:v>21.38089452935148</c:v>
                </c:pt>
                <c:pt idx="249">
                  <c:v>21.562733206191155</c:v>
                </c:pt>
                <c:pt idx="250">
                  <c:v>-1.7154281169693206</c:v>
                </c:pt>
                <c:pt idx="251">
                  <c:v>-15.513589440129664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A-4762-BF8F-96D0CE633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139920"/>
        <c:axId val="1525710304"/>
      </c:lineChart>
      <c:dateAx>
        <c:axId val="1830139920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710304"/>
        <c:crosses val="autoZero"/>
        <c:auto val="1"/>
        <c:lblOffset val="100"/>
        <c:baseTimeUnit val="months"/>
      </c:dateAx>
      <c:valAx>
        <c:axId val="15257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1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310547</xdr:colOff>
      <xdr:row>46</xdr:row>
      <xdr:rowOff>78283</xdr:rowOff>
    </xdr:from>
    <xdr:to>
      <xdr:col>15</xdr:col>
      <xdr:colOff>920711</xdr:colOff>
      <xdr:row>63</xdr:row>
      <xdr:rowOff>106509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BDEFB-2411-3123-401A-559736C3B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485477</xdr:colOff>
      <xdr:row>33</xdr:row>
      <xdr:rowOff>90027</xdr:rowOff>
    </xdr:from>
    <xdr:to>
      <xdr:col>28</xdr:col>
      <xdr:colOff>472196</xdr:colOff>
      <xdr:row>50</xdr:row>
      <xdr:rowOff>110009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C84CC4-E62C-17C4-64E5-FCA6FDA84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1323032</xdr:colOff>
      <xdr:row>34</xdr:row>
      <xdr:rowOff>15281</xdr:rowOff>
    </xdr:from>
    <xdr:to>
      <xdr:col>38</xdr:col>
      <xdr:colOff>240740</xdr:colOff>
      <xdr:row>51</xdr:row>
      <xdr:rowOff>43333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230F13-BE22-27C1-CFCB-1DFB06681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4"/>
  <sheetViews>
    <sheetView tabSelected="1" zoomScale="125" zoomScaleNormal="70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3" x14ac:dyDescent="0.15"/>
  <cols>
    <col min="1" max="1" width="9" customWidth="1"/>
    <col min="2" max="2" width="8.1640625" style="8" bestFit="1" customWidth="1"/>
    <col min="3" max="3" width="8.83203125" customWidth="1"/>
    <col min="4" max="14" width="4.6640625" customWidth="1"/>
    <col min="15" max="15" width="5.5" customWidth="1"/>
    <col min="16" max="16" width="14" customWidth="1"/>
    <col min="17" max="18" width="17" customWidth="1"/>
    <col min="19" max="19" width="12" style="1" customWidth="1"/>
    <col min="25" max="25" width="15.5" bestFit="1" customWidth="1"/>
    <col min="31" max="31" width="22.6640625" customWidth="1"/>
    <col min="35" max="35" width="9.5" bestFit="1" customWidth="1"/>
  </cols>
  <sheetData>
    <row r="1" spans="1:36" ht="34.5" customHeight="1" thickBot="1" x14ac:dyDescent="0.2">
      <c r="A1" s="3" t="s">
        <v>0</v>
      </c>
      <c r="B1" s="6" t="s">
        <v>1</v>
      </c>
      <c r="C1" s="4" t="s">
        <v>14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</v>
      </c>
      <c r="P1" s="19" t="s">
        <v>40</v>
      </c>
      <c r="Q1" s="19" t="s">
        <v>43</v>
      </c>
      <c r="R1" s="15" t="s">
        <v>39</v>
      </c>
      <c r="S1" s="24" t="s">
        <v>42</v>
      </c>
    </row>
    <row r="2" spans="1:36" ht="14" thickTop="1" x14ac:dyDescent="0.15">
      <c r="A2" s="2">
        <v>32874</v>
      </c>
      <c r="B2" s="7">
        <v>99.2</v>
      </c>
      <c r="C2">
        <f>MONTH(A2)</f>
        <v>1</v>
      </c>
      <c r="D2">
        <f>IF(C2=1,1,0)</f>
        <v>1</v>
      </c>
      <c r="E2">
        <f>IF(C2=2,1,0)</f>
        <v>0</v>
      </c>
      <c r="F2">
        <f>IF(C2=3,1,0)</f>
        <v>0</v>
      </c>
      <c r="G2">
        <f>IF(C2=4,1,0)</f>
        <v>0</v>
      </c>
      <c r="H2">
        <f>IF(C2=5,1,0)</f>
        <v>0</v>
      </c>
      <c r="I2">
        <f>IF(C2=6,1,0)</f>
        <v>0</v>
      </c>
      <c r="J2">
        <f>IF(C2=7,1,0)</f>
        <v>0</v>
      </c>
      <c r="K2">
        <f>IF(C2=8,1,0)</f>
        <v>0</v>
      </c>
      <c r="L2">
        <f>IF(C2=9,1,0)</f>
        <v>0</v>
      </c>
      <c r="M2">
        <f>IF(C2=10,1,0)</f>
        <v>0</v>
      </c>
      <c r="N2">
        <f>IF(C2=11,1,0)</f>
        <v>0</v>
      </c>
      <c r="O2">
        <v>1</v>
      </c>
      <c r="P2">
        <v>0</v>
      </c>
      <c r="Q2">
        <f>P2*O2</f>
        <v>0</v>
      </c>
      <c r="R2" cm="1">
        <f t="array" ref="R2">V$18+SUMPRODUCT(D2:O2,TRANSPOSE(V$19:V$30))</f>
        <v>59.878584558823562</v>
      </c>
      <c r="S2" s="1" cm="1">
        <f t="array" ref="S2">AF$18+SUMPRODUCT(AF$19:AF$32,TRANSPOSE(D2:Q2))</f>
        <v>62.168503390252972</v>
      </c>
      <c r="U2" t="s">
        <v>15</v>
      </c>
      <c r="AE2" t="s">
        <v>15</v>
      </c>
    </row>
    <row r="3" spans="1:36" ht="14" thickBot="1" x14ac:dyDescent="0.2">
      <c r="A3" s="2">
        <v>32905</v>
      </c>
      <c r="B3" s="7">
        <v>86.9</v>
      </c>
      <c r="C3">
        <f t="shared" ref="C3:C66" si="0">MONTH(A3)</f>
        <v>2</v>
      </c>
      <c r="D3">
        <f t="shared" ref="D3:D66" si="1">IF(C3=1,1,0)</f>
        <v>0</v>
      </c>
      <c r="E3">
        <f t="shared" ref="E3:E66" si="2">IF(C3=2,1,0)</f>
        <v>1</v>
      </c>
      <c r="F3">
        <f t="shared" ref="F3:F66" si="3">IF(C3=3,1,0)</f>
        <v>0</v>
      </c>
      <c r="G3">
        <f t="shared" ref="G3:G66" si="4">IF(C3=4,1,0)</f>
        <v>0</v>
      </c>
      <c r="H3">
        <f t="shared" ref="H3:H66" si="5">IF(C3=5,1,0)</f>
        <v>0</v>
      </c>
      <c r="I3">
        <f t="shared" ref="I3:I66" si="6">IF(C3=6,1,0)</f>
        <v>0</v>
      </c>
      <c r="J3">
        <f t="shared" ref="J3:J66" si="7">IF(C3=7,1,0)</f>
        <v>0</v>
      </c>
      <c r="K3">
        <f t="shared" ref="K3:K66" si="8">IF(C3=8,1,0)</f>
        <v>0</v>
      </c>
      <c r="L3">
        <f t="shared" ref="L3:L66" si="9">IF(C3=9,1,0)</f>
        <v>0</v>
      </c>
      <c r="M3">
        <f t="shared" ref="M3:M66" si="10">IF(C3=10,1,0)</f>
        <v>0</v>
      </c>
      <c r="N3">
        <f t="shared" ref="N3:N66" si="11">IF(C3=11,1,0)</f>
        <v>0</v>
      </c>
      <c r="O3">
        <v>2</v>
      </c>
      <c r="P3">
        <v>0</v>
      </c>
      <c r="Q3">
        <f t="shared" ref="Q3:Q66" si="12">P3*O3</f>
        <v>0</v>
      </c>
      <c r="R3" cm="1">
        <f t="array" ref="R3">V$18+SUMPRODUCT(D3:O3,TRANSPOSE(V$19:V$30))</f>
        <v>64.15983455882359</v>
      </c>
      <c r="S3" s="1" cm="1">
        <f t="array" ref="S3">AF$18+SUMPRODUCT(AF$19:AF$32,TRANSPOSE(D3:Q3))</f>
        <v>66.962599022146193</v>
      </c>
    </row>
    <row r="4" spans="1:36" x14ac:dyDescent="0.15">
      <c r="A4" s="2">
        <v>32933</v>
      </c>
      <c r="B4" s="7">
        <v>108.5</v>
      </c>
      <c r="C4">
        <f t="shared" si="0"/>
        <v>3</v>
      </c>
      <c r="D4">
        <f t="shared" si="1"/>
        <v>0</v>
      </c>
      <c r="E4">
        <f t="shared" si="2"/>
        <v>0</v>
      </c>
      <c r="F4">
        <f t="shared" si="3"/>
        <v>1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9"/>
        <v>0</v>
      </c>
      <c r="M4">
        <f t="shared" si="10"/>
        <v>0</v>
      </c>
      <c r="N4">
        <f t="shared" si="11"/>
        <v>0</v>
      </c>
      <c r="O4">
        <v>3</v>
      </c>
      <c r="P4">
        <v>0</v>
      </c>
      <c r="Q4">
        <f t="shared" si="12"/>
        <v>0</v>
      </c>
      <c r="R4" cm="1">
        <f t="array" ref="R4">V$18+SUMPRODUCT(D4:O4,TRANSPOSE(V$19:V$30))</f>
        <v>90.77858455882361</v>
      </c>
      <c r="S4" s="1" cm="1">
        <f t="array" ref="S4">AF$18+SUMPRODUCT(AF$19:AF$32,TRANSPOSE(D4:Q4))</f>
        <v>90.904313701658154</v>
      </c>
      <c r="U4" s="11" t="s">
        <v>16</v>
      </c>
      <c r="V4" s="11"/>
      <c r="X4" s="27"/>
      <c r="Y4" s="27"/>
      <c r="Z4" s="27"/>
      <c r="AE4" s="11" t="s">
        <v>16</v>
      </c>
      <c r="AF4" s="11"/>
      <c r="AH4" s="27"/>
      <c r="AI4" s="27"/>
      <c r="AJ4" s="27"/>
    </row>
    <row r="5" spans="1:36" x14ac:dyDescent="0.15">
      <c r="A5" s="2">
        <v>32964</v>
      </c>
      <c r="B5" s="7">
        <v>119</v>
      </c>
      <c r="C5">
        <f t="shared" si="0"/>
        <v>4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1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9"/>
        <v>0</v>
      </c>
      <c r="M5">
        <f t="shared" si="10"/>
        <v>0</v>
      </c>
      <c r="N5">
        <f t="shared" si="11"/>
        <v>0</v>
      </c>
      <c r="O5">
        <v>4</v>
      </c>
      <c r="P5">
        <v>0</v>
      </c>
      <c r="Q5">
        <f t="shared" si="12"/>
        <v>0</v>
      </c>
      <c r="R5" cm="1">
        <f t="array" ref="R5">V$18+SUMPRODUCT(D5:O5,TRANSPOSE(V$19:V$30))</f>
        <v>104.28483455882358</v>
      </c>
      <c r="S5" s="1" cm="1">
        <f t="array" ref="S5">AF$18+SUMPRODUCT(AF$19:AF$32,TRANSPOSE(D5:Q5))</f>
        <v>102.88412361926549</v>
      </c>
      <c r="U5" t="s">
        <v>17</v>
      </c>
      <c r="V5">
        <v>0.94546490388915794</v>
      </c>
      <c r="X5" s="27"/>
      <c r="Y5" s="27" t="s">
        <v>44</v>
      </c>
      <c r="Z5" s="27"/>
      <c r="AE5" t="s">
        <v>17</v>
      </c>
      <c r="AF5">
        <v>0.95689186659299974</v>
      </c>
      <c r="AH5" s="27"/>
      <c r="AI5" s="27" t="s">
        <v>46</v>
      </c>
      <c r="AJ5" s="27"/>
    </row>
    <row r="6" spans="1:36" x14ac:dyDescent="0.15">
      <c r="A6" s="2">
        <v>32994</v>
      </c>
      <c r="B6" s="7">
        <v>121.1</v>
      </c>
      <c r="C6">
        <f t="shared" si="0"/>
        <v>5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1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9"/>
        <v>0</v>
      </c>
      <c r="M6">
        <f t="shared" si="10"/>
        <v>0</v>
      </c>
      <c r="N6">
        <f t="shared" si="11"/>
        <v>0</v>
      </c>
      <c r="O6">
        <v>5</v>
      </c>
      <c r="P6">
        <v>0</v>
      </c>
      <c r="Q6">
        <f t="shared" si="12"/>
        <v>0</v>
      </c>
      <c r="R6" cm="1">
        <f t="array" ref="R6">V$18+SUMPRODUCT(D6:O6,TRANSPOSE(V$19:V$30))</f>
        <v>110.02858455882358</v>
      </c>
      <c r="S6" s="1" cm="1">
        <f t="array" ref="S6">AF$18+SUMPRODUCT(AF$19:AF$32,TRANSPOSE(D6:Q6))</f>
        <v>109.70679067972986</v>
      </c>
      <c r="U6" t="s">
        <v>18</v>
      </c>
      <c r="V6">
        <v>0.89390388448613467</v>
      </c>
      <c r="X6" s="27"/>
      <c r="Y6" s="27" t="s">
        <v>45</v>
      </c>
      <c r="Z6" s="27"/>
      <c r="AE6" t="s">
        <v>18</v>
      </c>
      <c r="AF6">
        <v>0.91564204435183527</v>
      </c>
      <c r="AH6" s="27"/>
      <c r="AI6" s="27" t="s">
        <v>47</v>
      </c>
      <c r="AJ6" s="27"/>
    </row>
    <row r="7" spans="1:36" x14ac:dyDescent="0.15">
      <c r="A7" s="2">
        <v>33025</v>
      </c>
      <c r="B7" s="7">
        <v>117.8</v>
      </c>
      <c r="C7">
        <f t="shared" si="0"/>
        <v>6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1</v>
      </c>
      <c r="J7">
        <f t="shared" si="7"/>
        <v>0</v>
      </c>
      <c r="K7">
        <f t="shared" si="8"/>
        <v>0</v>
      </c>
      <c r="L7">
        <f t="shared" si="9"/>
        <v>0</v>
      </c>
      <c r="M7">
        <f t="shared" si="10"/>
        <v>0</v>
      </c>
      <c r="N7">
        <f t="shared" si="11"/>
        <v>0</v>
      </c>
      <c r="O7">
        <v>6</v>
      </c>
      <c r="P7">
        <v>0</v>
      </c>
      <c r="Q7">
        <f t="shared" si="12"/>
        <v>0</v>
      </c>
      <c r="R7" cm="1">
        <f t="array" ref="R7">V$18+SUMPRODUCT(D7:O7,TRANSPOSE(V$19:V$30))</f>
        <v>108.92233455882359</v>
      </c>
      <c r="S7" s="1" cm="1">
        <f t="array" ref="S7">AF$18+SUMPRODUCT(AF$19:AF$32,TRANSPOSE(D7:Q7))</f>
        <v>109.40088631162286</v>
      </c>
      <c r="U7" s="20" t="s">
        <v>19</v>
      </c>
      <c r="V7" s="20">
        <v>0.88679129573660176</v>
      </c>
      <c r="X7" s="27"/>
      <c r="Y7" s="27"/>
      <c r="Z7" s="27"/>
      <c r="AE7" s="20" t="s">
        <v>19</v>
      </c>
      <c r="AF7" s="20">
        <v>0.91052944097921917</v>
      </c>
      <c r="AH7" s="27"/>
      <c r="AI7" s="27" t="s">
        <v>48</v>
      </c>
      <c r="AJ7" s="27"/>
    </row>
    <row r="8" spans="1:36" x14ac:dyDescent="0.15">
      <c r="A8" s="2">
        <v>33055</v>
      </c>
      <c r="B8" s="7">
        <v>111.2</v>
      </c>
      <c r="C8">
        <f t="shared" si="0"/>
        <v>7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1</v>
      </c>
      <c r="K8">
        <f t="shared" si="8"/>
        <v>0</v>
      </c>
      <c r="L8">
        <f t="shared" si="9"/>
        <v>0</v>
      </c>
      <c r="M8">
        <f t="shared" si="10"/>
        <v>0</v>
      </c>
      <c r="N8">
        <f t="shared" si="11"/>
        <v>0</v>
      </c>
      <c r="O8">
        <v>7</v>
      </c>
      <c r="P8">
        <v>0</v>
      </c>
      <c r="Q8">
        <f t="shared" si="12"/>
        <v>0</v>
      </c>
      <c r="R8" cm="1">
        <f t="array" ref="R8">V$18+SUMPRODUCT(D8:O8,TRANSPOSE(V$19:V$30))</f>
        <v>105.70983455882359</v>
      </c>
      <c r="S8" s="1" cm="1">
        <f t="array" ref="S8">AF$18+SUMPRODUCT(AF$19:AF$32,TRANSPOSE(D8:Q8))</f>
        <v>104.96461133283356</v>
      </c>
      <c r="U8" t="s">
        <v>20</v>
      </c>
      <c r="V8">
        <v>10.07361517429489</v>
      </c>
      <c r="AE8" t="s">
        <v>20</v>
      </c>
      <c r="AF8">
        <v>10.918873702488662</v>
      </c>
      <c r="AH8" s="27"/>
      <c r="AI8" s="27"/>
      <c r="AJ8" s="27"/>
    </row>
    <row r="9" spans="1:36" ht="14" thickBot="1" x14ac:dyDescent="0.2">
      <c r="A9" s="2">
        <v>33086</v>
      </c>
      <c r="B9" s="7">
        <v>102.8</v>
      </c>
      <c r="C9">
        <f t="shared" si="0"/>
        <v>8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1</v>
      </c>
      <c r="L9">
        <f t="shared" si="9"/>
        <v>0</v>
      </c>
      <c r="M9">
        <f t="shared" si="10"/>
        <v>0</v>
      </c>
      <c r="N9">
        <f t="shared" si="11"/>
        <v>0</v>
      </c>
      <c r="O9">
        <v>8</v>
      </c>
      <c r="P9">
        <v>0</v>
      </c>
      <c r="Q9">
        <f t="shared" si="12"/>
        <v>0</v>
      </c>
      <c r="R9" cm="1">
        <f t="array" ref="R9">V$18+SUMPRODUCT(D9:O9,TRANSPOSE(V$19:V$30))</f>
        <v>104.6348345588236</v>
      </c>
      <c r="S9" s="1" cm="1">
        <f t="array" ref="S9">AF$18+SUMPRODUCT(AF$19:AF$32,TRANSPOSE(D9:Q9))</f>
        <v>102.94165166362369</v>
      </c>
      <c r="U9" s="9" t="s">
        <v>21</v>
      </c>
      <c r="V9" s="9">
        <v>192</v>
      </c>
      <c r="AE9" s="9" t="s">
        <v>21</v>
      </c>
      <c r="AF9" s="9">
        <v>246</v>
      </c>
    </row>
    <row r="10" spans="1:36" x14ac:dyDescent="0.15">
      <c r="A10" s="2">
        <v>33117</v>
      </c>
      <c r="B10" s="7">
        <v>93.1</v>
      </c>
      <c r="C10">
        <f t="shared" si="0"/>
        <v>9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9"/>
        <v>1</v>
      </c>
      <c r="M10">
        <f t="shared" si="10"/>
        <v>0</v>
      </c>
      <c r="N10">
        <f t="shared" si="11"/>
        <v>0</v>
      </c>
      <c r="O10">
        <v>9</v>
      </c>
      <c r="P10">
        <v>0</v>
      </c>
      <c r="Q10">
        <f t="shared" si="12"/>
        <v>0</v>
      </c>
      <c r="R10" cm="1">
        <f t="array" ref="R10">V$18+SUMPRODUCT(D10:O10,TRANSPOSE(V$19:V$30))</f>
        <v>98.366084558823587</v>
      </c>
      <c r="S10" s="1" cm="1">
        <f t="array" ref="S10">AF$18+SUMPRODUCT(AF$19:AF$32,TRANSPOSE(D10:Q10))</f>
        <v>97.553691994413768</v>
      </c>
    </row>
    <row r="11" spans="1:36" ht="14" thickBot="1" x14ac:dyDescent="0.2">
      <c r="A11" s="2">
        <v>33147</v>
      </c>
      <c r="B11" s="7">
        <v>94.2</v>
      </c>
      <c r="C11">
        <f t="shared" si="0"/>
        <v>10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9"/>
        <v>0</v>
      </c>
      <c r="M11">
        <f t="shared" si="10"/>
        <v>1</v>
      </c>
      <c r="N11">
        <f t="shared" si="11"/>
        <v>0</v>
      </c>
      <c r="O11">
        <v>10</v>
      </c>
      <c r="P11">
        <v>0</v>
      </c>
      <c r="Q11">
        <f t="shared" si="12"/>
        <v>0</v>
      </c>
      <c r="R11" cm="1">
        <f t="array" ref="R11">V$18+SUMPRODUCT(D11:O11,TRANSPOSE(V$19:V$30))</f>
        <v>102.76608455882358</v>
      </c>
      <c r="S11" s="1" cm="1">
        <f t="array" ref="S11">AF$18+SUMPRODUCT(AF$19:AF$32,TRANSPOSE(D11:Q11))</f>
        <v>100.6707323252039</v>
      </c>
      <c r="U11" t="s">
        <v>22</v>
      </c>
      <c r="AE11" t="s">
        <v>22</v>
      </c>
    </row>
    <row r="12" spans="1:36" x14ac:dyDescent="0.15">
      <c r="A12" s="2">
        <v>33178</v>
      </c>
      <c r="B12" s="7">
        <v>81.400000000000006</v>
      </c>
      <c r="C12">
        <f t="shared" si="0"/>
        <v>11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1</v>
      </c>
      <c r="O12">
        <v>11</v>
      </c>
      <c r="P12">
        <v>0</v>
      </c>
      <c r="Q12">
        <f t="shared" si="12"/>
        <v>0</v>
      </c>
      <c r="R12" cm="1">
        <f t="array" ref="R12">V$18+SUMPRODUCT(D12:O12,TRANSPOSE(V$19:V$30))</f>
        <v>80.634834558823584</v>
      </c>
      <c r="S12" s="1" cm="1">
        <f t="array" ref="S12">AF$18+SUMPRODUCT(AF$19:AF$32,TRANSPOSE(D12:Q12))</f>
        <v>80.327772655994011</v>
      </c>
      <c r="U12" s="10"/>
      <c r="V12" s="10" t="s">
        <v>27</v>
      </c>
      <c r="W12" s="10" t="s">
        <v>28</v>
      </c>
      <c r="X12" s="10" t="s">
        <v>29</v>
      </c>
      <c r="Y12" s="10" t="s">
        <v>30</v>
      </c>
      <c r="Z12" s="10" t="s">
        <v>31</v>
      </c>
      <c r="AE12" s="10"/>
      <c r="AF12" s="10" t="s">
        <v>27</v>
      </c>
      <c r="AG12" s="10" t="s">
        <v>28</v>
      </c>
      <c r="AH12" s="10" t="s">
        <v>29</v>
      </c>
      <c r="AI12" s="10" t="s">
        <v>30</v>
      </c>
      <c r="AJ12" s="10" t="s">
        <v>31</v>
      </c>
    </row>
    <row r="13" spans="1:36" x14ac:dyDescent="0.15">
      <c r="A13" s="2">
        <v>33208</v>
      </c>
      <c r="B13" s="7">
        <v>57.4</v>
      </c>
      <c r="C13">
        <f t="shared" si="0"/>
        <v>12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v>12</v>
      </c>
      <c r="P13">
        <v>0</v>
      </c>
      <c r="Q13">
        <f t="shared" si="12"/>
        <v>0</v>
      </c>
      <c r="R13" cm="1">
        <f t="array" ref="R13">V$18+SUMPRODUCT(D13:O13,TRANSPOSE(V$19:V$30))</f>
        <v>68.709834558823587</v>
      </c>
      <c r="S13" s="1" cm="1">
        <f t="array" ref="S13">AF$18+SUMPRODUCT(AF$19:AF$32,TRANSPOSE(D13:Q13))</f>
        <v>69.464812986784167</v>
      </c>
      <c r="U13" t="s">
        <v>23</v>
      </c>
      <c r="V13">
        <v>12</v>
      </c>
      <c r="W13">
        <v>153043.56883823519</v>
      </c>
      <c r="X13">
        <v>12753.630736519599</v>
      </c>
      <c r="Y13">
        <v>125.67911852696999</v>
      </c>
      <c r="Z13">
        <v>2.0449596323266462E-80</v>
      </c>
      <c r="AE13" t="s">
        <v>23</v>
      </c>
      <c r="AF13">
        <v>14</v>
      </c>
      <c r="AG13">
        <v>298928.51523027947</v>
      </c>
      <c r="AH13">
        <v>21352.03680216282</v>
      </c>
      <c r="AI13">
        <v>179.09506715427349</v>
      </c>
      <c r="AJ13">
        <v>2.1659950602775273E-115</v>
      </c>
    </row>
    <row r="14" spans="1:36" x14ac:dyDescent="0.15">
      <c r="A14" s="2">
        <v>33239</v>
      </c>
      <c r="B14" s="7">
        <v>52.5</v>
      </c>
      <c r="C14">
        <f t="shared" si="0"/>
        <v>1</v>
      </c>
      <c r="D14">
        <f t="shared" si="1"/>
        <v>1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v>13</v>
      </c>
      <c r="P14">
        <v>0</v>
      </c>
      <c r="Q14">
        <f t="shared" si="12"/>
        <v>0</v>
      </c>
      <c r="R14" cm="1">
        <f t="array" ref="R14">V$18+SUMPRODUCT(D14:O14,TRANSPOSE(V$19:V$30))</f>
        <v>64.656439950980428</v>
      </c>
      <c r="S14" s="1" cm="1">
        <f t="array" ref="S14">AF$18+SUMPRODUCT(AF$19:AF$32,TRANSPOSE(D14:Q14))</f>
        <v>66.956622949324881</v>
      </c>
      <c r="U14" t="s">
        <v>24</v>
      </c>
      <c r="V14">
        <v>179</v>
      </c>
      <c r="W14">
        <v>18164.512359681386</v>
      </c>
      <c r="X14">
        <v>101.47772267978428</v>
      </c>
      <c r="AE14" t="s">
        <v>24</v>
      </c>
      <c r="AF14">
        <v>231</v>
      </c>
      <c r="AG14">
        <v>27540.236477037546</v>
      </c>
      <c r="AH14">
        <v>119.22180293089846</v>
      </c>
    </row>
    <row r="15" spans="1:36" ht="14" thickBot="1" x14ac:dyDescent="0.2">
      <c r="A15" s="2">
        <v>33270</v>
      </c>
      <c r="B15" s="7">
        <v>59.1</v>
      </c>
      <c r="C15">
        <f t="shared" si="0"/>
        <v>2</v>
      </c>
      <c r="D15">
        <f t="shared" si="1"/>
        <v>0</v>
      </c>
      <c r="E15">
        <f t="shared" si="2"/>
        <v>1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9"/>
        <v>0</v>
      </c>
      <c r="M15">
        <f t="shared" si="10"/>
        <v>0</v>
      </c>
      <c r="N15">
        <f t="shared" si="11"/>
        <v>0</v>
      </c>
      <c r="O15">
        <v>14</v>
      </c>
      <c r="P15">
        <v>0</v>
      </c>
      <c r="Q15">
        <f t="shared" si="12"/>
        <v>0</v>
      </c>
      <c r="R15" cm="1">
        <f t="array" ref="R15">V$18+SUMPRODUCT(D15:O15,TRANSPOSE(V$19:V$30))</f>
        <v>68.937689950980456</v>
      </c>
      <c r="S15" s="1" cm="1">
        <f t="array" ref="S15">AF$18+SUMPRODUCT(AF$19:AF$32,TRANSPOSE(D15:Q15))</f>
        <v>71.750718581218109</v>
      </c>
      <c r="U15" s="9" t="s">
        <v>25</v>
      </c>
      <c r="V15" s="9">
        <v>191</v>
      </c>
      <c r="W15" s="9">
        <v>171208.08119791659</v>
      </c>
      <c r="X15" s="9"/>
      <c r="Y15" s="9"/>
      <c r="Z15" s="9"/>
      <c r="AE15" s="9" t="s">
        <v>25</v>
      </c>
      <c r="AF15" s="9">
        <v>245</v>
      </c>
      <c r="AG15" s="9">
        <v>326468.75170731702</v>
      </c>
      <c r="AH15" s="9"/>
      <c r="AI15" s="9"/>
      <c r="AJ15" s="9"/>
    </row>
    <row r="16" spans="1:36" ht="14" thickBot="1" x14ac:dyDescent="0.2">
      <c r="A16" s="2">
        <v>33298</v>
      </c>
      <c r="B16" s="7">
        <v>73.8</v>
      </c>
      <c r="C16">
        <f t="shared" si="0"/>
        <v>3</v>
      </c>
      <c r="D16">
        <f t="shared" si="1"/>
        <v>0</v>
      </c>
      <c r="E16">
        <f t="shared" si="2"/>
        <v>0</v>
      </c>
      <c r="F16">
        <f t="shared" si="3"/>
        <v>1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9"/>
        <v>0</v>
      </c>
      <c r="M16">
        <f t="shared" si="10"/>
        <v>0</v>
      </c>
      <c r="N16">
        <f t="shared" si="11"/>
        <v>0</v>
      </c>
      <c r="O16">
        <v>15</v>
      </c>
      <c r="P16">
        <v>0</v>
      </c>
      <c r="Q16">
        <f t="shared" si="12"/>
        <v>0</v>
      </c>
      <c r="R16" cm="1">
        <f t="array" ref="R16">V$18+SUMPRODUCT(D16:O16,TRANSPOSE(V$19:V$30))</f>
        <v>95.556439950980462</v>
      </c>
      <c r="S16" s="1" cm="1">
        <f t="array" ref="S16">AF$18+SUMPRODUCT(AF$19:AF$32,TRANSPOSE(D16:Q16))</f>
        <v>95.69243326073007</v>
      </c>
    </row>
    <row r="17" spans="1:39" x14ac:dyDescent="0.15">
      <c r="A17" s="2">
        <v>33329</v>
      </c>
      <c r="B17" s="7">
        <v>99.7</v>
      </c>
      <c r="C17">
        <f t="shared" si="0"/>
        <v>4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1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9"/>
        <v>0</v>
      </c>
      <c r="M17">
        <f t="shared" si="10"/>
        <v>0</v>
      </c>
      <c r="N17">
        <f t="shared" si="11"/>
        <v>0</v>
      </c>
      <c r="O17">
        <v>16</v>
      </c>
      <c r="P17">
        <v>0</v>
      </c>
      <c r="Q17">
        <f t="shared" si="12"/>
        <v>0</v>
      </c>
      <c r="R17" cm="1">
        <f t="array" ref="R17">V$18+SUMPRODUCT(D17:O17,TRANSPOSE(V$19:V$30))</f>
        <v>109.06268995098044</v>
      </c>
      <c r="S17" s="1" cm="1">
        <f t="array" ref="S17">AF$18+SUMPRODUCT(AF$19:AF$32,TRANSPOSE(D17:Q17))</f>
        <v>107.6722431783374</v>
      </c>
      <c r="U17" s="10"/>
      <c r="V17" s="10" t="s">
        <v>32</v>
      </c>
      <c r="W17" s="10" t="s">
        <v>20</v>
      </c>
      <c r="X17" s="10" t="s">
        <v>33</v>
      </c>
      <c r="Y17" s="10" t="s">
        <v>34</v>
      </c>
      <c r="Z17" s="10" t="s">
        <v>35</v>
      </c>
      <c r="AA17" s="10" t="s">
        <v>36</v>
      </c>
      <c r="AB17" s="10" t="s">
        <v>37</v>
      </c>
      <c r="AC17" s="10" t="s">
        <v>38</v>
      </c>
      <c r="AE17" s="10"/>
      <c r="AF17" s="10" t="s">
        <v>32</v>
      </c>
      <c r="AG17" s="10" t="s">
        <v>20</v>
      </c>
      <c r="AH17" s="10" t="s">
        <v>33</v>
      </c>
      <c r="AI17" s="10" t="s">
        <v>34</v>
      </c>
      <c r="AJ17" s="10" t="s">
        <v>35</v>
      </c>
      <c r="AK17" s="10" t="s">
        <v>36</v>
      </c>
      <c r="AL17" s="10" t="s">
        <v>37</v>
      </c>
      <c r="AM17" s="10" t="s">
        <v>38</v>
      </c>
    </row>
    <row r="18" spans="1:39" x14ac:dyDescent="0.15">
      <c r="A18" s="2">
        <v>33359</v>
      </c>
      <c r="B18" s="7">
        <v>97.7</v>
      </c>
      <c r="C18">
        <f t="shared" si="0"/>
        <v>5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1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9"/>
        <v>0</v>
      </c>
      <c r="M18">
        <f t="shared" si="10"/>
        <v>0</v>
      </c>
      <c r="N18">
        <f t="shared" si="11"/>
        <v>0</v>
      </c>
      <c r="O18">
        <v>17</v>
      </c>
      <c r="P18">
        <v>0</v>
      </c>
      <c r="Q18">
        <f t="shared" si="12"/>
        <v>0</v>
      </c>
      <c r="R18" cm="1">
        <f t="array" ref="R18">V$18+SUMPRODUCT(D18:O18,TRANSPOSE(V$19:V$30))</f>
        <v>114.80643995098045</v>
      </c>
      <c r="S18" s="1" cm="1">
        <f t="array" ref="S18">AF$18+SUMPRODUCT(AF$19:AF$32,TRANSPOSE(D18:Q18))</f>
        <v>114.49491023880176</v>
      </c>
      <c r="U18" t="s">
        <v>26</v>
      </c>
      <c r="V18">
        <v>63.931979166666729</v>
      </c>
      <c r="W18">
        <v>2.8529561872919991</v>
      </c>
      <c r="X18">
        <v>22.409029431100517</v>
      </c>
      <c r="Y18">
        <v>7.8441310964943669E-54</v>
      </c>
      <c r="Z18">
        <v>58.302225219771785</v>
      </c>
      <c r="AA18">
        <v>69.561733113561672</v>
      </c>
      <c r="AB18">
        <v>58.302225219771785</v>
      </c>
      <c r="AC18">
        <v>69.561733113561672</v>
      </c>
      <c r="AE18" t="s">
        <v>26</v>
      </c>
      <c r="AF18">
        <v>64.676693427712252</v>
      </c>
      <c r="AG18">
        <v>2.8528929810706019</v>
      </c>
      <c r="AH18">
        <v>22.670564180588752</v>
      </c>
      <c r="AI18">
        <v>1.1631398340100838E-60</v>
      </c>
      <c r="AJ18">
        <v>59.055676446747341</v>
      </c>
      <c r="AK18">
        <v>70.297710408677162</v>
      </c>
      <c r="AL18">
        <v>59.055676446747341</v>
      </c>
      <c r="AM18">
        <v>70.297710408677162</v>
      </c>
    </row>
    <row r="19" spans="1:39" x14ac:dyDescent="0.15">
      <c r="A19" s="2">
        <v>33390</v>
      </c>
      <c r="B19" s="7">
        <v>103.4</v>
      </c>
      <c r="C19">
        <f t="shared" si="0"/>
        <v>6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1</v>
      </c>
      <c r="J19">
        <f t="shared" si="7"/>
        <v>0</v>
      </c>
      <c r="K19">
        <f t="shared" si="8"/>
        <v>0</v>
      </c>
      <c r="L19">
        <f t="shared" si="9"/>
        <v>0</v>
      </c>
      <c r="M19">
        <f t="shared" si="10"/>
        <v>0</v>
      </c>
      <c r="N19">
        <f t="shared" si="11"/>
        <v>0</v>
      </c>
      <c r="O19">
        <v>18</v>
      </c>
      <c r="P19">
        <v>0</v>
      </c>
      <c r="Q19">
        <f t="shared" si="12"/>
        <v>0</v>
      </c>
      <c r="R19" cm="1">
        <f t="array" ref="R19">V$18+SUMPRODUCT(D19:O19,TRANSPOSE(V$19:V$30))</f>
        <v>113.70018995098044</v>
      </c>
      <c r="S19" s="1" cm="1">
        <f t="array" ref="S19">AF$18+SUMPRODUCT(AF$19:AF$32,TRANSPOSE(D19:Q19))</f>
        <v>114.18900587069476</v>
      </c>
      <c r="U19" t="s">
        <v>3</v>
      </c>
      <c r="V19">
        <v>-4.4515492238562366</v>
      </c>
      <c r="W19">
        <v>3.5644936128678681</v>
      </c>
      <c r="X19">
        <v>-1.2488588022113678</v>
      </c>
      <c r="Y19" s="13">
        <v>0.21334750817561493</v>
      </c>
      <c r="Z19">
        <v>-11.485383839021615</v>
      </c>
      <c r="AA19">
        <v>2.582285391309143</v>
      </c>
      <c r="AB19">
        <v>-11.485383839021615</v>
      </c>
      <c r="AC19">
        <v>2.582285391309143</v>
      </c>
      <c r="AE19" t="s">
        <v>3</v>
      </c>
      <c r="AF19">
        <v>-2.907200000715275</v>
      </c>
      <c r="AG19">
        <v>3.4159035473728157</v>
      </c>
      <c r="AH19">
        <v>-0.85107789502757281</v>
      </c>
      <c r="AI19">
        <v>0.3956074471533455</v>
      </c>
      <c r="AJ19">
        <v>-9.637509189500685</v>
      </c>
      <c r="AK19">
        <v>3.8231091880701347</v>
      </c>
      <c r="AL19">
        <v>-9.637509189500685</v>
      </c>
      <c r="AM19">
        <v>3.8231091880701347</v>
      </c>
    </row>
    <row r="20" spans="1:39" x14ac:dyDescent="0.15">
      <c r="A20" s="2">
        <v>33420</v>
      </c>
      <c r="B20" s="7">
        <v>103.5</v>
      </c>
      <c r="C20">
        <f t="shared" si="0"/>
        <v>7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1</v>
      </c>
      <c r="K20">
        <f t="shared" si="8"/>
        <v>0</v>
      </c>
      <c r="L20">
        <f t="shared" si="9"/>
        <v>0</v>
      </c>
      <c r="M20">
        <f t="shared" si="10"/>
        <v>0</v>
      </c>
      <c r="N20">
        <f t="shared" si="11"/>
        <v>0</v>
      </c>
      <c r="O20">
        <v>19</v>
      </c>
      <c r="P20">
        <v>0</v>
      </c>
      <c r="Q20">
        <f t="shared" si="12"/>
        <v>0</v>
      </c>
      <c r="R20" cm="1">
        <f t="array" ref="R20">V$18+SUMPRODUCT(D20:O20,TRANSPOSE(V$19:V$30))</f>
        <v>110.48768995098044</v>
      </c>
      <c r="S20" s="1" cm="1">
        <f t="array" ref="S20">AF$18+SUMPRODUCT(AF$19:AF$32,TRANSPOSE(D20:Q20))</f>
        <v>109.75273089190549</v>
      </c>
      <c r="U20" t="s">
        <v>4</v>
      </c>
      <c r="V20">
        <v>-0.56845383986927867</v>
      </c>
      <c r="W20">
        <v>3.5639847854393421</v>
      </c>
      <c r="X20">
        <v>-0.15949951363195952</v>
      </c>
      <c r="Y20" s="13">
        <v>0.8734551712240356</v>
      </c>
      <c r="Z20">
        <v>-7.6012843831050603</v>
      </c>
      <c r="AA20">
        <v>6.4643767033665025</v>
      </c>
      <c r="AB20">
        <v>-7.6012843831050603</v>
      </c>
      <c r="AC20">
        <v>6.4643767033665025</v>
      </c>
      <c r="AE20" t="s">
        <v>4</v>
      </c>
      <c r="AF20">
        <v>1.4878856679219514</v>
      </c>
      <c r="AG20">
        <v>3.4149101210538264</v>
      </c>
      <c r="AH20">
        <v>0.43570273160301987</v>
      </c>
      <c r="AI20">
        <v>0.66345928529486176</v>
      </c>
      <c r="AJ20">
        <v>-5.2404661862401731</v>
      </c>
      <c r="AK20">
        <v>8.2162375220840751</v>
      </c>
      <c r="AL20">
        <v>-5.2404661862401731</v>
      </c>
      <c r="AM20">
        <v>8.2162375220840751</v>
      </c>
    </row>
    <row r="21" spans="1:39" x14ac:dyDescent="0.15">
      <c r="A21" s="2">
        <v>33451</v>
      </c>
      <c r="B21" s="7">
        <v>94.7</v>
      </c>
      <c r="C21">
        <f t="shared" si="0"/>
        <v>8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1</v>
      </c>
      <c r="L21">
        <f t="shared" si="9"/>
        <v>0</v>
      </c>
      <c r="M21">
        <f t="shared" si="10"/>
        <v>0</v>
      </c>
      <c r="N21">
        <f t="shared" si="11"/>
        <v>0</v>
      </c>
      <c r="O21">
        <v>20</v>
      </c>
      <c r="P21">
        <v>0</v>
      </c>
      <c r="Q21">
        <f t="shared" si="12"/>
        <v>0</v>
      </c>
      <c r="R21" cm="1">
        <f t="array" ref="R21">V$18+SUMPRODUCT(D21:O21,TRANSPOSE(V$19:V$30))</f>
        <v>109.41268995098045</v>
      </c>
      <c r="S21" s="1" cm="1">
        <f t="array" ref="S21">AF$18+SUMPRODUCT(AF$19:AF$32,TRANSPOSE(D21:Q21))</f>
        <v>107.7297712226956</v>
      </c>
      <c r="U21" t="s">
        <v>5</v>
      </c>
      <c r="V21">
        <v>25.652141544117658</v>
      </c>
      <c r="W21">
        <v>3.5635243551613045</v>
      </c>
      <c r="X21">
        <v>7.1985312818092142</v>
      </c>
      <c r="Y21" s="12">
        <v>1.6178404965936776E-11</v>
      </c>
      <c r="Z21">
        <v>18.620219570451432</v>
      </c>
      <c r="AA21">
        <v>32.684063517783883</v>
      </c>
      <c r="AB21">
        <v>18.620219570451432</v>
      </c>
      <c r="AC21">
        <v>32.684063517783883</v>
      </c>
      <c r="AE21" t="s">
        <v>5</v>
      </c>
      <c r="AF21">
        <v>25.030590384177927</v>
      </c>
      <c r="AG21">
        <v>3.4141024027498013</v>
      </c>
      <c r="AH21">
        <v>7.3315288856062661</v>
      </c>
      <c r="AI21">
        <v>3.8055668127369966E-12</v>
      </c>
      <c r="AJ21">
        <v>18.303829966614682</v>
      </c>
      <c r="AK21">
        <v>31.757350801741172</v>
      </c>
      <c r="AL21">
        <v>18.303829966614682</v>
      </c>
      <c r="AM21">
        <v>31.757350801741172</v>
      </c>
    </row>
    <row r="22" spans="1:39" x14ac:dyDescent="0.15">
      <c r="A22" s="2">
        <v>33482</v>
      </c>
      <c r="B22" s="7">
        <v>86.6</v>
      </c>
      <c r="C22">
        <f t="shared" si="0"/>
        <v>9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9"/>
        <v>1</v>
      </c>
      <c r="M22">
        <f t="shared" si="10"/>
        <v>0</v>
      </c>
      <c r="N22">
        <f t="shared" si="11"/>
        <v>0</v>
      </c>
      <c r="O22">
        <v>21</v>
      </c>
      <c r="P22">
        <v>0</v>
      </c>
      <c r="Q22">
        <f t="shared" si="12"/>
        <v>0</v>
      </c>
      <c r="R22" cm="1">
        <f t="array" ref="R22">V$18+SUMPRODUCT(D22:O22,TRANSPOSE(V$19:V$30))</f>
        <v>103.14393995098044</v>
      </c>
      <c r="S22" s="1" cm="1">
        <f t="array" ref="S22">AF$18+SUMPRODUCT(AF$19:AF$32,TRANSPOSE(D22:Q22))</f>
        <v>102.34181155348568</v>
      </c>
      <c r="U22" t="s">
        <v>6</v>
      </c>
      <c r="V22">
        <v>38.760236928104568</v>
      </c>
      <c r="W22">
        <v>3.5631123407955969</v>
      </c>
      <c r="X22">
        <v>10.878196705818686</v>
      </c>
      <c r="Y22" s="12">
        <v>1.7628711363604402E-21</v>
      </c>
      <c r="Z22">
        <v>31.729127984625016</v>
      </c>
      <c r="AA22">
        <v>45.79134587158412</v>
      </c>
      <c r="AB22">
        <v>31.729127984625016</v>
      </c>
      <c r="AC22">
        <v>45.79134587158412</v>
      </c>
      <c r="AE22" t="s">
        <v>6</v>
      </c>
      <c r="AF22">
        <v>36.611390338529269</v>
      </c>
      <c r="AG22">
        <v>3.4134805242907995</v>
      </c>
      <c r="AH22">
        <v>10.725530753141127</v>
      </c>
      <c r="AI22">
        <v>4.8269126016062944E-22</v>
      </c>
      <c r="AJ22">
        <v>29.88585519979749</v>
      </c>
      <c r="AK22">
        <v>43.336925477261047</v>
      </c>
      <c r="AL22">
        <v>29.88585519979749</v>
      </c>
      <c r="AM22">
        <v>43.336925477261047</v>
      </c>
    </row>
    <row r="23" spans="1:39" x14ac:dyDescent="0.15">
      <c r="A23" s="2">
        <v>33512</v>
      </c>
      <c r="B23" s="7">
        <v>101.8</v>
      </c>
      <c r="C23">
        <f t="shared" si="0"/>
        <v>10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9"/>
        <v>0</v>
      </c>
      <c r="M23">
        <f t="shared" si="10"/>
        <v>1</v>
      </c>
      <c r="N23">
        <f t="shared" si="11"/>
        <v>0</v>
      </c>
      <c r="O23">
        <v>22</v>
      </c>
      <c r="P23">
        <v>0</v>
      </c>
      <c r="Q23">
        <f t="shared" si="12"/>
        <v>0</v>
      </c>
      <c r="R23" cm="1">
        <f t="array" ref="R23">V$18+SUMPRODUCT(D23:O23,TRANSPOSE(V$19:V$30))</f>
        <v>107.54393995098044</v>
      </c>
      <c r="S23" s="1" cm="1">
        <f t="array" ref="S23">AF$18+SUMPRODUCT(AF$19:AF$32,TRANSPOSE(D23:Q23))</f>
        <v>105.45885188427582</v>
      </c>
      <c r="U23" t="s">
        <v>7</v>
      </c>
      <c r="V23">
        <v>44.105832312091501</v>
      </c>
      <c r="W23">
        <v>3.5627487591394043</v>
      </c>
      <c r="X23">
        <v>12.379720068373677</v>
      </c>
      <c r="Y23" s="12">
        <v>7.9164471687247285E-26</v>
      </c>
      <c r="Z23">
        <v>37.075440826269755</v>
      </c>
      <c r="AA23">
        <v>51.136223797913246</v>
      </c>
      <c r="AB23">
        <v>37.075440826269755</v>
      </c>
      <c r="AC23">
        <v>51.136223797913246</v>
      </c>
      <c r="AE23" t="s">
        <v>7</v>
      </c>
      <c r="AF23">
        <v>43.035047435737646</v>
      </c>
      <c r="AG23">
        <v>3.4130445872604187</v>
      </c>
      <c r="AH23">
        <v>12.60899069305186</v>
      </c>
      <c r="AI23">
        <v>4.3931912320492561E-28</v>
      </c>
      <c r="AJ23">
        <v>36.310371217921116</v>
      </c>
      <c r="AK23">
        <v>49.759723653554175</v>
      </c>
      <c r="AL23">
        <v>36.310371217921116</v>
      </c>
      <c r="AM23">
        <v>49.759723653554175</v>
      </c>
    </row>
    <row r="24" spans="1:39" x14ac:dyDescent="0.15">
      <c r="A24" s="2">
        <v>33543</v>
      </c>
      <c r="B24" s="7">
        <v>75.599999999999994</v>
      </c>
      <c r="C24">
        <f t="shared" si="0"/>
        <v>11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9"/>
        <v>0</v>
      </c>
      <c r="M24">
        <f t="shared" si="10"/>
        <v>0</v>
      </c>
      <c r="N24">
        <f t="shared" si="11"/>
        <v>1</v>
      </c>
      <c r="O24">
        <v>23</v>
      </c>
      <c r="P24">
        <v>0</v>
      </c>
      <c r="Q24">
        <f t="shared" si="12"/>
        <v>0</v>
      </c>
      <c r="R24" cm="1">
        <f t="array" ref="R24">V$18+SUMPRODUCT(D24:O24,TRANSPOSE(V$19:V$30))</f>
        <v>85.412689950980436</v>
      </c>
      <c r="S24" s="1" cm="1">
        <f t="array" ref="S24">AF$18+SUMPRODUCT(AF$19:AF$32,TRANSPOSE(D24:Q24))</f>
        <v>85.115892215065912</v>
      </c>
      <c r="U24" t="s">
        <v>8</v>
      </c>
      <c r="V24">
        <v>42.601427696078424</v>
      </c>
      <c r="W24">
        <v>3.5624336250218405</v>
      </c>
      <c r="X24">
        <v>11.958518299640529</v>
      </c>
      <c r="Y24" s="12">
        <v>1.3326317954302518E-24</v>
      </c>
      <c r="Z24">
        <v>35.571658066123263</v>
      </c>
      <c r="AA24">
        <v>49.631197326033586</v>
      </c>
      <c r="AB24">
        <v>35.571658066123263</v>
      </c>
      <c r="AC24">
        <v>49.631197326033586</v>
      </c>
      <c r="AE24" t="s">
        <v>8</v>
      </c>
      <c r="AF24">
        <v>42.330133104374639</v>
      </c>
      <c r="AG24">
        <v>3.4127946629129564</v>
      </c>
      <c r="AH24">
        <v>12.403363602380983</v>
      </c>
      <c r="AI24">
        <v>2.0553423608846826E-27</v>
      </c>
      <c r="AJ24">
        <v>35.605949309165744</v>
      </c>
      <c r="AK24">
        <v>49.054316899583533</v>
      </c>
      <c r="AL24">
        <v>35.605949309165744</v>
      </c>
      <c r="AM24">
        <v>49.054316899583533</v>
      </c>
    </row>
    <row r="25" spans="1:39" x14ac:dyDescent="0.15">
      <c r="A25" s="2">
        <v>33573</v>
      </c>
      <c r="B25" s="7">
        <v>65.599999999999994</v>
      </c>
      <c r="C25">
        <f t="shared" si="0"/>
        <v>12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9"/>
        <v>0</v>
      </c>
      <c r="M25">
        <f t="shared" si="10"/>
        <v>0</v>
      </c>
      <c r="N25">
        <f t="shared" si="11"/>
        <v>0</v>
      </c>
      <c r="O25">
        <v>24</v>
      </c>
      <c r="P25">
        <v>0</v>
      </c>
      <c r="Q25">
        <f t="shared" si="12"/>
        <v>0</v>
      </c>
      <c r="R25" cm="1">
        <f t="array" ref="R25">V$18+SUMPRODUCT(D25:O25,TRANSPOSE(V$19:V$30))</f>
        <v>73.487689950980453</v>
      </c>
      <c r="S25" s="1" cm="1">
        <f t="array" ref="S25">AF$18+SUMPRODUCT(AF$19:AF$32,TRANSPOSE(D25:Q25))</f>
        <v>74.252932545856083</v>
      </c>
      <c r="U25" t="s">
        <v>9</v>
      </c>
      <c r="V25">
        <v>38.99077308006536</v>
      </c>
      <c r="W25">
        <v>3.5621669513009282</v>
      </c>
      <c r="X25">
        <v>10.945801702479345</v>
      </c>
      <c r="Y25" s="12">
        <v>1.1278476552705755E-21</v>
      </c>
      <c r="Z25">
        <v>31.961529678812731</v>
      </c>
      <c r="AA25">
        <v>46.020016481317988</v>
      </c>
      <c r="AB25">
        <v>31.961529678812731</v>
      </c>
      <c r="AC25">
        <v>46.020016481317988</v>
      </c>
      <c r="AE25" t="s">
        <v>9</v>
      </c>
      <c r="AF25">
        <v>37.494848162329362</v>
      </c>
      <c r="AG25">
        <v>3.4546421687661124</v>
      </c>
      <c r="AH25">
        <v>10.853467980367217</v>
      </c>
      <c r="AI25">
        <v>1.9130318488777634E-22</v>
      </c>
      <c r="AJ25">
        <v>30.688212784613732</v>
      </c>
      <c r="AK25">
        <v>44.301483540044991</v>
      </c>
      <c r="AL25">
        <v>30.688212784613732</v>
      </c>
      <c r="AM25">
        <v>44.301483540044991</v>
      </c>
    </row>
    <row r="26" spans="1:39" x14ac:dyDescent="0.15">
      <c r="A26" s="2">
        <v>33604</v>
      </c>
      <c r="B26" s="7">
        <v>71.599999999999994</v>
      </c>
      <c r="C26">
        <f t="shared" si="0"/>
        <v>1</v>
      </c>
      <c r="D26">
        <f t="shared" si="1"/>
        <v>1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>
        <f t="shared" si="11"/>
        <v>0</v>
      </c>
      <c r="O26">
        <v>25</v>
      </c>
      <c r="P26">
        <v>0</v>
      </c>
      <c r="Q26">
        <f t="shared" si="12"/>
        <v>0</v>
      </c>
      <c r="R26" cm="1">
        <f t="array" ref="R26">V$18+SUMPRODUCT(D26:O26,TRANSPOSE(V$19:V$30))</f>
        <v>69.434295343137279</v>
      </c>
      <c r="S26" s="1" cm="1">
        <f t="array" ref="S26">AF$18+SUMPRODUCT(AF$19:AF$32,TRANSPOSE(D26:Q26))</f>
        <v>71.744742508396797</v>
      </c>
      <c r="U26" t="s">
        <v>10</v>
      </c>
      <c r="V26">
        <v>37.517618464052298</v>
      </c>
      <c r="W26">
        <v>3.5619487488609729</v>
      </c>
      <c r="X26">
        <v>10.532891152925641</v>
      </c>
      <c r="Y26" s="12">
        <v>1.7110101979136256E-20</v>
      </c>
      <c r="Z26">
        <v>30.488805642860111</v>
      </c>
      <c r="AA26">
        <v>44.546431285244481</v>
      </c>
      <c r="AB26">
        <v>30.488805642860111</v>
      </c>
      <c r="AC26">
        <v>44.546431285244481</v>
      </c>
      <c r="AE26" t="s">
        <v>10</v>
      </c>
      <c r="AF26">
        <v>35.072878529863495</v>
      </c>
      <c r="AG26">
        <v>3.4539974688194599</v>
      </c>
      <c r="AH26">
        <v>10.154286112389954</v>
      </c>
      <c r="AI26">
        <v>2.8767277839102384E-20</v>
      </c>
      <c r="AJ26">
        <v>28.267513395851996</v>
      </c>
      <c r="AK26">
        <v>41.878243663874997</v>
      </c>
      <c r="AL26">
        <v>28.267513395851996</v>
      </c>
      <c r="AM26">
        <v>41.878243663874997</v>
      </c>
    </row>
    <row r="27" spans="1:39" x14ac:dyDescent="0.15">
      <c r="A27" s="2">
        <v>33635</v>
      </c>
      <c r="B27" s="7">
        <v>78.8</v>
      </c>
      <c r="C27">
        <f t="shared" si="0"/>
        <v>2</v>
      </c>
      <c r="D27">
        <f t="shared" si="1"/>
        <v>0</v>
      </c>
      <c r="E27">
        <f t="shared" si="2"/>
        <v>1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0</v>
      </c>
      <c r="N27">
        <f t="shared" si="11"/>
        <v>0</v>
      </c>
      <c r="O27">
        <v>26</v>
      </c>
      <c r="P27">
        <v>0</v>
      </c>
      <c r="Q27">
        <f t="shared" si="12"/>
        <v>0</v>
      </c>
      <c r="R27" cm="1">
        <f t="array" ref="R27">V$18+SUMPRODUCT(D27:O27,TRANSPOSE(V$19:V$30))</f>
        <v>73.715545343137308</v>
      </c>
      <c r="S27" s="1" cm="1">
        <f t="array" ref="S27">AF$18+SUMPRODUCT(AF$19:AF$32,TRANSPOSE(D27:Q27))</f>
        <v>76.538838140290011</v>
      </c>
      <c r="U27" t="s">
        <v>11</v>
      </c>
      <c r="V27">
        <v>30.850713848039209</v>
      </c>
      <c r="W27">
        <v>3.5617790266103455</v>
      </c>
      <c r="X27">
        <v>8.6616024232696578</v>
      </c>
      <c r="Y27" s="12">
        <v>2.6813323807966127E-15</v>
      </c>
      <c r="Z27">
        <v>23.822235940686433</v>
      </c>
      <c r="AA27">
        <v>37.879191755391986</v>
      </c>
      <c r="AB27">
        <v>23.822235940686433</v>
      </c>
      <c r="AC27">
        <v>37.879191755391986</v>
      </c>
      <c r="AE27" t="s">
        <v>11</v>
      </c>
      <c r="AF27">
        <v>29.285908897397579</v>
      </c>
      <c r="AG27">
        <v>3.4534959523207225</v>
      </c>
      <c r="AH27">
        <v>8.480076218915988</v>
      </c>
      <c r="AI27">
        <v>2.6996532468125079E-15</v>
      </c>
      <c r="AJ27">
        <v>22.481531894652953</v>
      </c>
      <c r="AK27">
        <v>36.090285900142206</v>
      </c>
      <c r="AL27">
        <v>22.481531894652953</v>
      </c>
      <c r="AM27">
        <v>36.090285900142206</v>
      </c>
    </row>
    <row r="28" spans="1:39" x14ac:dyDescent="0.15">
      <c r="A28" s="2">
        <v>33664</v>
      </c>
      <c r="B28" s="7">
        <v>111.6</v>
      </c>
      <c r="C28">
        <f t="shared" si="0"/>
        <v>3</v>
      </c>
      <c r="D28">
        <f t="shared" si="1"/>
        <v>0</v>
      </c>
      <c r="E28">
        <f t="shared" si="2"/>
        <v>0</v>
      </c>
      <c r="F28">
        <f t="shared" si="3"/>
        <v>1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9"/>
        <v>0</v>
      </c>
      <c r="M28">
        <f t="shared" si="10"/>
        <v>0</v>
      </c>
      <c r="N28">
        <f t="shared" si="11"/>
        <v>0</v>
      </c>
      <c r="O28">
        <v>27</v>
      </c>
      <c r="P28">
        <v>0</v>
      </c>
      <c r="Q28">
        <f t="shared" si="12"/>
        <v>0</v>
      </c>
      <c r="R28" cm="1">
        <f t="array" ref="R28">V$18+SUMPRODUCT(D28:O28,TRANSPOSE(V$19:V$30))</f>
        <v>100.33429534313731</v>
      </c>
      <c r="S28" s="1" cm="1">
        <f t="array" ref="S28">AF$18+SUMPRODUCT(AF$19:AF$32,TRANSPOSE(D28:Q28))</f>
        <v>100.48055281980199</v>
      </c>
      <c r="U28" t="s">
        <v>12</v>
      </c>
      <c r="V28">
        <v>34.852559232026131</v>
      </c>
      <c r="W28">
        <v>3.5616577914796701</v>
      </c>
      <c r="X28">
        <v>9.7854879026844515</v>
      </c>
      <c r="Y28" s="12">
        <v>2.2081411120325446E-18</v>
      </c>
      <c r="Z28">
        <v>27.824320558615486</v>
      </c>
      <c r="AA28">
        <v>41.880797905436779</v>
      </c>
      <c r="AB28">
        <v>27.824320558615486</v>
      </c>
      <c r="AC28">
        <v>41.880797905436779</v>
      </c>
      <c r="AE28" t="s">
        <v>12</v>
      </c>
      <c r="AF28">
        <v>32.003939264931724</v>
      </c>
      <c r="AG28">
        <v>3.4531376816556554</v>
      </c>
      <c r="AH28">
        <v>9.2680750712456348</v>
      </c>
      <c r="AI28">
        <v>1.3783600844497852E-17</v>
      </c>
      <c r="AJ28">
        <v>25.200268158098893</v>
      </c>
      <c r="AK28">
        <v>38.807610371764554</v>
      </c>
      <c r="AL28">
        <v>25.200268158098893</v>
      </c>
      <c r="AM28">
        <v>38.807610371764554</v>
      </c>
    </row>
    <row r="29" spans="1:39" x14ac:dyDescent="0.15">
      <c r="A29" s="2">
        <v>33695</v>
      </c>
      <c r="B29" s="7">
        <v>107.6</v>
      </c>
      <c r="C29">
        <f t="shared" si="0"/>
        <v>4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1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9"/>
        <v>0</v>
      </c>
      <c r="M29">
        <f t="shared" si="10"/>
        <v>0</v>
      </c>
      <c r="N29">
        <f t="shared" si="11"/>
        <v>0</v>
      </c>
      <c r="O29">
        <v>28</v>
      </c>
      <c r="P29">
        <v>0</v>
      </c>
      <c r="Q29">
        <f t="shared" si="12"/>
        <v>0</v>
      </c>
      <c r="R29" cm="1">
        <f t="array" ref="R29">V$18+SUMPRODUCT(D29:O29,TRANSPOSE(V$19:V$30))</f>
        <v>113.84054534313731</v>
      </c>
      <c r="S29" s="1" cm="1">
        <f t="array" ref="S29">AF$18+SUMPRODUCT(AF$19:AF$32,TRANSPOSE(D29:Q29))</f>
        <v>112.46036273740933</v>
      </c>
      <c r="U29" t="s">
        <v>13</v>
      </c>
      <c r="V29">
        <v>12.323154616013063</v>
      </c>
      <c r="W29">
        <v>3.5615850484203988</v>
      </c>
      <c r="X29">
        <v>3.4600197520142091</v>
      </c>
      <c r="Y29" s="12">
        <v>6.7522081799002633E-4</v>
      </c>
      <c r="Z29">
        <v>5.2950594868765535</v>
      </c>
      <c r="AA29">
        <v>19.351249745149573</v>
      </c>
      <c r="AB29">
        <v>5.2950594868765535</v>
      </c>
      <c r="AC29">
        <v>19.351249745149573</v>
      </c>
      <c r="AE29" t="s">
        <v>13</v>
      </c>
      <c r="AF29">
        <v>11.261969632465835</v>
      </c>
      <c r="AG29">
        <v>3.4529227014132426</v>
      </c>
      <c r="AH29">
        <v>3.2615759477779322</v>
      </c>
      <c r="AI29">
        <v>1.2753956924361797E-3</v>
      </c>
      <c r="AJ29">
        <v>4.4587220983366374</v>
      </c>
      <c r="AK29">
        <v>18.065217166595033</v>
      </c>
      <c r="AL29">
        <v>4.4587220983366374</v>
      </c>
      <c r="AM29">
        <v>18.065217166595033</v>
      </c>
    </row>
    <row r="30" spans="1:39" ht="14" thickBot="1" x14ac:dyDescent="0.2">
      <c r="A30" s="2">
        <v>33725</v>
      </c>
      <c r="B30" s="7">
        <v>115.2</v>
      </c>
      <c r="C30">
        <f t="shared" si="0"/>
        <v>5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1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9"/>
        <v>0</v>
      </c>
      <c r="M30">
        <f t="shared" si="10"/>
        <v>0</v>
      </c>
      <c r="N30">
        <f t="shared" si="11"/>
        <v>0</v>
      </c>
      <c r="O30">
        <v>29</v>
      </c>
      <c r="P30">
        <v>0</v>
      </c>
      <c r="Q30">
        <f t="shared" si="12"/>
        <v>0</v>
      </c>
      <c r="R30" cm="1">
        <f t="array" ref="R30">V$18+SUMPRODUCT(D30:O30,TRANSPOSE(V$19:V$30))</f>
        <v>119.58429534313731</v>
      </c>
      <c r="S30" s="1" cm="1">
        <f t="array" ref="S30">AF$18+SUMPRODUCT(AF$19:AF$32,TRANSPOSE(D30:Q30))</f>
        <v>119.2830297978737</v>
      </c>
      <c r="U30" s="9" t="s">
        <v>2</v>
      </c>
      <c r="V30" s="9">
        <v>0.39815461601307167</v>
      </c>
      <c r="W30" s="9">
        <v>1.3142380252473794E-2</v>
      </c>
      <c r="X30" s="9">
        <v>30.295472232902934</v>
      </c>
      <c r="Y30" s="14">
        <v>2.2465465253964968E-72</v>
      </c>
      <c r="Z30" s="9">
        <v>0.3722206856472543</v>
      </c>
      <c r="AA30" s="9">
        <v>0.42408854637888904</v>
      </c>
      <c r="AB30" s="9">
        <v>0.3722206856472543</v>
      </c>
      <c r="AC30" s="9">
        <v>0.42408854637888904</v>
      </c>
      <c r="AE30" t="s">
        <v>2</v>
      </c>
      <c r="AF30">
        <v>0.39900996325599281</v>
      </c>
      <c r="AG30">
        <v>1.4239109810656202E-2</v>
      </c>
      <c r="AH30">
        <v>28.022114342947443</v>
      </c>
      <c r="AI30">
        <v>2.9126068597975818E-76</v>
      </c>
      <c r="AJ30">
        <v>0.37095483515599426</v>
      </c>
      <c r="AK30">
        <v>0.42706509135599136</v>
      </c>
      <c r="AL30">
        <v>0.37095483515599426</v>
      </c>
      <c r="AM30">
        <v>0.42706509135599136</v>
      </c>
    </row>
    <row r="31" spans="1:39" x14ac:dyDescent="0.15">
      <c r="A31" s="2">
        <v>33756</v>
      </c>
      <c r="B31" s="7">
        <v>117.8</v>
      </c>
      <c r="C31">
        <f t="shared" si="0"/>
        <v>6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1</v>
      </c>
      <c r="J31">
        <f t="shared" si="7"/>
        <v>0</v>
      </c>
      <c r="K31">
        <f t="shared" si="8"/>
        <v>0</v>
      </c>
      <c r="L31">
        <f t="shared" si="9"/>
        <v>0</v>
      </c>
      <c r="M31">
        <f t="shared" si="10"/>
        <v>0</v>
      </c>
      <c r="N31">
        <f t="shared" si="11"/>
        <v>0</v>
      </c>
      <c r="O31">
        <v>30</v>
      </c>
      <c r="P31">
        <v>0</v>
      </c>
      <c r="Q31">
        <f t="shared" si="12"/>
        <v>0</v>
      </c>
      <c r="R31" cm="1">
        <f t="array" ref="R31">V$18+SUMPRODUCT(D31:O31,TRANSPOSE(V$19:V$30))</f>
        <v>118.4780453431373</v>
      </c>
      <c r="S31" s="1" cm="1">
        <f t="array" ref="S31">AF$18+SUMPRODUCT(AF$19:AF$32,TRANSPOSE(D31:Q31))</f>
        <v>118.97712542976667</v>
      </c>
      <c r="AE31" s="21" t="s">
        <v>40</v>
      </c>
      <c r="AF31">
        <v>558.93002318718129</v>
      </c>
      <c r="AG31">
        <v>21.064135852492985</v>
      </c>
      <c r="AH31">
        <v>26.534676148180594</v>
      </c>
      <c r="AI31">
        <v>4.4089325272029917E-72</v>
      </c>
      <c r="AJ31">
        <v>517.42763732769413</v>
      </c>
      <c r="AK31">
        <v>600.43240904666845</v>
      </c>
      <c r="AL31">
        <v>517.42763732769413</v>
      </c>
      <c r="AM31">
        <v>600.43240904666845</v>
      </c>
    </row>
    <row r="32" spans="1:39" ht="14" thickBot="1" x14ac:dyDescent="0.2">
      <c r="A32" s="2">
        <v>33786</v>
      </c>
      <c r="B32" s="7">
        <v>106.2</v>
      </c>
      <c r="C32">
        <f t="shared" si="0"/>
        <v>7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1</v>
      </c>
      <c r="K32">
        <f t="shared" si="8"/>
        <v>0</v>
      </c>
      <c r="L32">
        <f t="shared" si="9"/>
        <v>0</v>
      </c>
      <c r="M32">
        <f t="shared" si="10"/>
        <v>0</v>
      </c>
      <c r="N32">
        <f t="shared" si="11"/>
        <v>0</v>
      </c>
      <c r="O32">
        <v>31</v>
      </c>
      <c r="P32">
        <v>0</v>
      </c>
      <c r="Q32">
        <f t="shared" si="12"/>
        <v>0</v>
      </c>
      <c r="R32" cm="1">
        <f t="array" ref="R32">V$18+SUMPRODUCT(D32:O32,TRANSPOSE(V$19:V$30))</f>
        <v>115.26554534313732</v>
      </c>
      <c r="S32" s="1" cm="1">
        <f t="array" ref="S32">AF$18+SUMPRODUCT(AF$19:AF$32,TRANSPOSE(D32:Q32))</f>
        <v>114.54085045097739</v>
      </c>
      <c r="AE32" s="23" t="s">
        <v>41</v>
      </c>
      <c r="AF32" s="9">
        <v>-2.9352016539505295</v>
      </c>
      <c r="AG32" s="9">
        <v>9.6498325363414211E-2</v>
      </c>
      <c r="AH32" s="9">
        <v>-30.41712530136159</v>
      </c>
      <c r="AI32" s="22">
        <v>9.647374647148779E-83</v>
      </c>
      <c r="AJ32" s="9">
        <v>-3.1253310170571944</v>
      </c>
      <c r="AK32" s="9">
        <v>-2.7450722908438645</v>
      </c>
      <c r="AL32" s="9">
        <v>-3.1253310170571944</v>
      </c>
      <c r="AM32" s="9">
        <v>-2.7450722908438645</v>
      </c>
    </row>
    <row r="33" spans="1:19" x14ac:dyDescent="0.15">
      <c r="A33" s="2">
        <v>33817</v>
      </c>
      <c r="B33" s="7">
        <v>109.9</v>
      </c>
      <c r="C33">
        <f t="shared" si="0"/>
        <v>8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1</v>
      </c>
      <c r="L33">
        <f t="shared" si="9"/>
        <v>0</v>
      </c>
      <c r="M33">
        <f t="shared" si="10"/>
        <v>0</v>
      </c>
      <c r="N33">
        <f t="shared" si="11"/>
        <v>0</v>
      </c>
      <c r="O33">
        <v>32</v>
      </c>
      <c r="P33">
        <v>0</v>
      </c>
      <c r="Q33">
        <f t="shared" si="12"/>
        <v>0</v>
      </c>
      <c r="R33" cm="1">
        <f t="array" ref="R33">V$18+SUMPRODUCT(D33:O33,TRANSPOSE(V$19:V$30))</f>
        <v>114.19054534313733</v>
      </c>
      <c r="S33" s="1" cm="1">
        <f t="array" ref="S33">AF$18+SUMPRODUCT(AF$19:AF$32,TRANSPOSE(D33:Q33))</f>
        <v>112.51789078176752</v>
      </c>
    </row>
    <row r="34" spans="1:19" x14ac:dyDescent="0.15">
      <c r="A34" s="2">
        <v>33848</v>
      </c>
      <c r="B34" s="7">
        <v>106</v>
      </c>
      <c r="C34">
        <f t="shared" si="0"/>
        <v>9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9"/>
        <v>1</v>
      </c>
      <c r="M34">
        <f t="shared" si="10"/>
        <v>0</v>
      </c>
      <c r="N34">
        <f t="shared" si="11"/>
        <v>0</v>
      </c>
      <c r="O34">
        <v>33</v>
      </c>
      <c r="P34">
        <v>0</v>
      </c>
      <c r="Q34">
        <f t="shared" si="12"/>
        <v>0</v>
      </c>
      <c r="R34" cm="1">
        <f t="array" ref="R34">V$18+SUMPRODUCT(D34:O34,TRANSPOSE(V$19:V$30))</f>
        <v>107.9217953431373</v>
      </c>
      <c r="S34" s="1" cm="1">
        <f t="array" ref="S34">AF$18+SUMPRODUCT(AF$19:AF$32,TRANSPOSE(D34:Q34))</f>
        <v>107.12993111255759</v>
      </c>
    </row>
    <row r="35" spans="1:19" x14ac:dyDescent="0.15">
      <c r="A35" s="2">
        <v>33878</v>
      </c>
      <c r="B35" s="7">
        <v>111.8</v>
      </c>
      <c r="C35">
        <f t="shared" si="0"/>
        <v>10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9"/>
        <v>0</v>
      </c>
      <c r="M35">
        <f t="shared" si="10"/>
        <v>1</v>
      </c>
      <c r="N35">
        <f t="shared" si="11"/>
        <v>0</v>
      </c>
      <c r="O35">
        <v>34</v>
      </c>
      <c r="P35">
        <v>0</v>
      </c>
      <c r="Q35">
        <f t="shared" si="12"/>
        <v>0</v>
      </c>
      <c r="R35" cm="1">
        <f t="array" ref="R35">V$18+SUMPRODUCT(D35:O35,TRANSPOSE(V$19:V$30))</f>
        <v>112.3217953431373</v>
      </c>
      <c r="S35" s="1" cm="1">
        <f t="array" ref="S35">AF$18+SUMPRODUCT(AF$19:AF$32,TRANSPOSE(D35:Q35))</f>
        <v>110.24697144334773</v>
      </c>
    </row>
    <row r="36" spans="1:19" x14ac:dyDescent="0.15">
      <c r="A36" s="2">
        <v>33909</v>
      </c>
      <c r="B36" s="7">
        <v>84.5</v>
      </c>
      <c r="C36">
        <f t="shared" si="0"/>
        <v>11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9"/>
        <v>0</v>
      </c>
      <c r="M36">
        <f t="shared" si="10"/>
        <v>0</v>
      </c>
      <c r="N36">
        <f t="shared" si="11"/>
        <v>1</v>
      </c>
      <c r="O36">
        <v>35</v>
      </c>
      <c r="P36">
        <v>0</v>
      </c>
      <c r="Q36">
        <f t="shared" si="12"/>
        <v>0</v>
      </c>
      <c r="R36" cm="1">
        <f t="array" ref="R36">V$18+SUMPRODUCT(D36:O36,TRANSPOSE(V$19:V$30))</f>
        <v>90.190545343137302</v>
      </c>
      <c r="S36" s="1" cm="1">
        <f t="array" ref="S36">AF$18+SUMPRODUCT(AF$19:AF$32,TRANSPOSE(D36:Q36))</f>
        <v>89.904011774137842</v>
      </c>
    </row>
    <row r="37" spans="1:19" x14ac:dyDescent="0.15">
      <c r="A37" s="2">
        <v>33939</v>
      </c>
      <c r="B37" s="7">
        <v>78.599999999999994</v>
      </c>
      <c r="C37">
        <f t="shared" si="0"/>
        <v>12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9"/>
        <v>0</v>
      </c>
      <c r="M37">
        <f t="shared" si="10"/>
        <v>0</v>
      </c>
      <c r="N37">
        <f t="shared" si="11"/>
        <v>0</v>
      </c>
      <c r="O37">
        <v>36</v>
      </c>
      <c r="P37">
        <v>0</v>
      </c>
      <c r="Q37">
        <f t="shared" si="12"/>
        <v>0</v>
      </c>
      <c r="R37" cm="1">
        <f t="array" ref="R37">V$18+SUMPRODUCT(D37:O37,TRANSPOSE(V$19:V$30))</f>
        <v>78.265545343137305</v>
      </c>
      <c r="S37" s="1" cm="1">
        <f t="array" ref="S37">AF$18+SUMPRODUCT(AF$19:AF$32,TRANSPOSE(D37:Q37))</f>
        <v>79.041052104927985</v>
      </c>
    </row>
    <row r="38" spans="1:19" x14ac:dyDescent="0.15">
      <c r="A38" s="2">
        <v>33970</v>
      </c>
      <c r="B38" s="7">
        <v>70.5</v>
      </c>
      <c r="C38">
        <f t="shared" si="0"/>
        <v>1</v>
      </c>
      <c r="D38">
        <f t="shared" si="1"/>
        <v>1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9"/>
        <v>0</v>
      </c>
      <c r="M38">
        <f t="shared" si="10"/>
        <v>0</v>
      </c>
      <c r="N38">
        <f t="shared" si="11"/>
        <v>0</v>
      </c>
      <c r="O38">
        <v>37</v>
      </c>
      <c r="P38">
        <v>0</v>
      </c>
      <c r="Q38">
        <f t="shared" si="12"/>
        <v>0</v>
      </c>
      <c r="R38" cm="1">
        <f t="array" ref="R38">V$18+SUMPRODUCT(D38:O38,TRANSPOSE(V$19:V$30))</f>
        <v>74.212150735294145</v>
      </c>
      <c r="S38" s="1" cm="1">
        <f t="array" ref="S38">AF$18+SUMPRODUCT(AF$19:AF$32,TRANSPOSE(D38:Q38))</f>
        <v>76.532862067468713</v>
      </c>
    </row>
    <row r="39" spans="1:19" x14ac:dyDescent="0.15">
      <c r="A39" s="2">
        <v>34001</v>
      </c>
      <c r="B39" s="7">
        <v>74.599999999999994</v>
      </c>
      <c r="C39">
        <f t="shared" si="0"/>
        <v>2</v>
      </c>
      <c r="D39">
        <f t="shared" si="1"/>
        <v>0</v>
      </c>
      <c r="E39">
        <f t="shared" si="2"/>
        <v>1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9"/>
        <v>0</v>
      </c>
      <c r="M39">
        <f t="shared" si="10"/>
        <v>0</v>
      </c>
      <c r="N39">
        <f t="shared" si="11"/>
        <v>0</v>
      </c>
      <c r="O39">
        <v>38</v>
      </c>
      <c r="P39">
        <v>0</v>
      </c>
      <c r="Q39">
        <f t="shared" si="12"/>
        <v>0</v>
      </c>
      <c r="R39" cm="1">
        <f t="array" ref="R39">V$18+SUMPRODUCT(D39:O39,TRANSPOSE(V$19:V$30))</f>
        <v>78.493400735294173</v>
      </c>
      <c r="S39" s="1" cm="1">
        <f t="array" ref="S39">AF$18+SUMPRODUCT(AF$19:AF$32,TRANSPOSE(D39:Q39))</f>
        <v>81.326957699361927</v>
      </c>
    </row>
    <row r="40" spans="1:19" x14ac:dyDescent="0.15">
      <c r="A40" s="2">
        <v>34029</v>
      </c>
      <c r="B40" s="7">
        <v>95.5</v>
      </c>
      <c r="C40">
        <f t="shared" si="0"/>
        <v>3</v>
      </c>
      <c r="D40">
        <f t="shared" si="1"/>
        <v>0</v>
      </c>
      <c r="E40">
        <f t="shared" si="2"/>
        <v>0</v>
      </c>
      <c r="F40">
        <f t="shared" si="3"/>
        <v>1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0</v>
      </c>
      <c r="M40">
        <f t="shared" si="10"/>
        <v>0</v>
      </c>
      <c r="N40">
        <f t="shared" si="11"/>
        <v>0</v>
      </c>
      <c r="O40">
        <v>39</v>
      </c>
      <c r="P40">
        <v>0</v>
      </c>
      <c r="Q40">
        <f t="shared" si="12"/>
        <v>0</v>
      </c>
      <c r="R40" cm="1">
        <f t="array" ref="R40">V$18+SUMPRODUCT(D40:O40,TRANSPOSE(V$19:V$30))</f>
        <v>105.11215073529418</v>
      </c>
      <c r="S40" s="1" cm="1">
        <f t="array" ref="S40">AF$18+SUMPRODUCT(AF$19:AF$32,TRANSPOSE(D40:Q40))</f>
        <v>105.2686723788739</v>
      </c>
    </row>
    <row r="41" spans="1:19" x14ac:dyDescent="0.15">
      <c r="A41" s="2">
        <v>34060</v>
      </c>
      <c r="B41" s="7">
        <v>117.8</v>
      </c>
      <c r="C41">
        <f t="shared" si="0"/>
        <v>4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1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9"/>
        <v>0</v>
      </c>
      <c r="M41">
        <f t="shared" si="10"/>
        <v>0</v>
      </c>
      <c r="N41">
        <f t="shared" si="11"/>
        <v>0</v>
      </c>
      <c r="O41">
        <v>40</v>
      </c>
      <c r="P41">
        <v>0</v>
      </c>
      <c r="Q41">
        <f t="shared" si="12"/>
        <v>0</v>
      </c>
      <c r="R41" cm="1">
        <f t="array" ref="R41">V$18+SUMPRODUCT(D41:O41,TRANSPOSE(V$19:V$30))</f>
        <v>118.61840073529416</v>
      </c>
      <c r="S41" s="1" cm="1">
        <f t="array" ref="S41">AF$18+SUMPRODUCT(AF$19:AF$32,TRANSPOSE(D41:Q41))</f>
        <v>117.24848229648123</v>
      </c>
    </row>
    <row r="42" spans="1:19" x14ac:dyDescent="0.15">
      <c r="A42" s="2">
        <v>34090</v>
      </c>
      <c r="B42" s="7">
        <v>120.9</v>
      </c>
      <c r="C42">
        <f t="shared" si="0"/>
        <v>5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1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9"/>
        <v>0</v>
      </c>
      <c r="M42">
        <f t="shared" si="10"/>
        <v>0</v>
      </c>
      <c r="N42">
        <f t="shared" si="11"/>
        <v>0</v>
      </c>
      <c r="O42">
        <v>41</v>
      </c>
      <c r="P42">
        <v>0</v>
      </c>
      <c r="Q42">
        <f t="shared" si="12"/>
        <v>0</v>
      </c>
      <c r="R42" cm="1">
        <f t="array" ref="R42">V$18+SUMPRODUCT(D42:O42,TRANSPOSE(V$19:V$30))</f>
        <v>124.36215073529416</v>
      </c>
      <c r="S42" s="1" cm="1">
        <f t="array" ref="S42">AF$18+SUMPRODUCT(AF$19:AF$32,TRANSPOSE(D42:Q42))</f>
        <v>124.0711493569456</v>
      </c>
    </row>
    <row r="43" spans="1:19" x14ac:dyDescent="0.15">
      <c r="A43" s="2">
        <v>34121</v>
      </c>
      <c r="B43" s="7">
        <v>128.5</v>
      </c>
      <c r="C43">
        <f t="shared" si="0"/>
        <v>6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1</v>
      </c>
      <c r="J43">
        <f t="shared" si="7"/>
        <v>0</v>
      </c>
      <c r="K43">
        <f t="shared" si="8"/>
        <v>0</v>
      </c>
      <c r="L43">
        <f t="shared" si="9"/>
        <v>0</v>
      </c>
      <c r="M43">
        <f t="shared" si="10"/>
        <v>0</v>
      </c>
      <c r="N43">
        <f t="shared" si="11"/>
        <v>0</v>
      </c>
      <c r="O43">
        <v>42</v>
      </c>
      <c r="P43">
        <v>0</v>
      </c>
      <c r="Q43">
        <f t="shared" si="12"/>
        <v>0</v>
      </c>
      <c r="R43" cm="1">
        <f t="array" ref="R43">V$18+SUMPRODUCT(D43:O43,TRANSPOSE(V$19:V$30))</f>
        <v>123.25590073529416</v>
      </c>
      <c r="S43" s="1" cm="1">
        <f t="array" ref="S43">AF$18+SUMPRODUCT(AF$19:AF$32,TRANSPOSE(D43:Q43))</f>
        <v>123.76524498883859</v>
      </c>
    </row>
    <row r="44" spans="1:19" x14ac:dyDescent="0.15">
      <c r="A44" s="2">
        <v>34151</v>
      </c>
      <c r="B44" s="7">
        <v>115.3</v>
      </c>
      <c r="C44">
        <f t="shared" si="0"/>
        <v>7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1</v>
      </c>
      <c r="K44">
        <f t="shared" si="8"/>
        <v>0</v>
      </c>
      <c r="L44">
        <f t="shared" si="9"/>
        <v>0</v>
      </c>
      <c r="M44">
        <f t="shared" si="10"/>
        <v>0</v>
      </c>
      <c r="N44">
        <f t="shared" si="11"/>
        <v>0</v>
      </c>
      <c r="O44">
        <v>43</v>
      </c>
      <c r="P44">
        <v>0</v>
      </c>
      <c r="Q44">
        <f t="shared" si="12"/>
        <v>0</v>
      </c>
      <c r="R44" cm="1">
        <f t="array" ref="R44">V$18+SUMPRODUCT(D44:O44,TRANSPOSE(V$19:V$30))</f>
        <v>120.04340073529417</v>
      </c>
      <c r="S44" s="1" cm="1">
        <f t="array" ref="S44">AF$18+SUMPRODUCT(AF$19:AF$32,TRANSPOSE(D44:Q44))</f>
        <v>119.3289700100493</v>
      </c>
    </row>
    <row r="45" spans="1:19" x14ac:dyDescent="0.15">
      <c r="A45" s="2">
        <v>34182</v>
      </c>
      <c r="B45" s="7">
        <v>121.8</v>
      </c>
      <c r="C45">
        <f t="shared" si="0"/>
        <v>8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1</v>
      </c>
      <c r="L45">
        <f t="shared" si="9"/>
        <v>0</v>
      </c>
      <c r="M45">
        <f t="shared" si="10"/>
        <v>0</v>
      </c>
      <c r="N45">
        <f t="shared" si="11"/>
        <v>0</v>
      </c>
      <c r="O45">
        <v>44</v>
      </c>
      <c r="P45">
        <v>0</v>
      </c>
      <c r="Q45">
        <f t="shared" si="12"/>
        <v>0</v>
      </c>
      <c r="R45" cm="1">
        <f t="array" ref="R45">V$18+SUMPRODUCT(D45:O45,TRANSPOSE(V$19:V$30))</f>
        <v>118.96840073529418</v>
      </c>
      <c r="S45" s="1" cm="1">
        <f t="array" ref="S45">AF$18+SUMPRODUCT(AF$19:AF$32,TRANSPOSE(D45:Q45))</f>
        <v>117.30601034083944</v>
      </c>
    </row>
    <row r="46" spans="1:19" x14ac:dyDescent="0.15">
      <c r="A46" s="2">
        <v>34213</v>
      </c>
      <c r="B46" s="7">
        <v>118.5</v>
      </c>
      <c r="C46">
        <f t="shared" si="0"/>
        <v>9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9"/>
        <v>1</v>
      </c>
      <c r="M46">
        <f t="shared" si="10"/>
        <v>0</v>
      </c>
      <c r="N46">
        <f t="shared" si="11"/>
        <v>0</v>
      </c>
      <c r="O46">
        <v>45</v>
      </c>
      <c r="P46">
        <v>0</v>
      </c>
      <c r="Q46">
        <f t="shared" si="12"/>
        <v>0</v>
      </c>
      <c r="R46" cm="1">
        <f t="array" ref="R46">V$18+SUMPRODUCT(D46:O46,TRANSPOSE(V$19:V$30))</f>
        <v>112.69965073529417</v>
      </c>
      <c r="S46" s="1" cm="1">
        <f t="array" ref="S46">AF$18+SUMPRODUCT(AF$19:AF$32,TRANSPOSE(D46:Q46))</f>
        <v>111.91805067162952</v>
      </c>
    </row>
    <row r="47" spans="1:19" x14ac:dyDescent="0.15">
      <c r="A47" s="2">
        <v>34243</v>
      </c>
      <c r="B47" s="7">
        <v>123.3</v>
      </c>
      <c r="C47">
        <f t="shared" si="0"/>
        <v>10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9"/>
        <v>0</v>
      </c>
      <c r="M47">
        <f t="shared" si="10"/>
        <v>1</v>
      </c>
      <c r="N47">
        <f t="shared" si="11"/>
        <v>0</v>
      </c>
      <c r="O47">
        <v>46</v>
      </c>
      <c r="P47">
        <v>0</v>
      </c>
      <c r="Q47">
        <f t="shared" si="12"/>
        <v>0</v>
      </c>
      <c r="R47" cm="1">
        <f t="array" ref="R47">V$18+SUMPRODUCT(D47:O47,TRANSPOSE(V$19:V$30))</f>
        <v>117.09965073529415</v>
      </c>
      <c r="S47" s="1" cm="1">
        <f t="array" ref="S47">AF$18+SUMPRODUCT(AF$19:AF$32,TRANSPOSE(D47:Q47))</f>
        <v>115.03509100241965</v>
      </c>
    </row>
    <row r="48" spans="1:19" x14ac:dyDescent="0.15">
      <c r="A48" s="2">
        <v>34274</v>
      </c>
      <c r="B48" s="7">
        <v>102.3</v>
      </c>
      <c r="C48">
        <f t="shared" si="0"/>
        <v>11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9"/>
        <v>0</v>
      </c>
      <c r="M48">
        <f t="shared" si="10"/>
        <v>0</v>
      </c>
      <c r="N48">
        <f t="shared" si="11"/>
        <v>1</v>
      </c>
      <c r="O48">
        <v>47</v>
      </c>
      <c r="P48">
        <v>0</v>
      </c>
      <c r="Q48">
        <f t="shared" si="12"/>
        <v>0</v>
      </c>
      <c r="R48" cm="1">
        <f t="array" ref="R48">V$18+SUMPRODUCT(D48:O48,TRANSPOSE(V$19:V$30))</f>
        <v>94.968400735294153</v>
      </c>
      <c r="S48" s="1" cm="1">
        <f t="array" ref="S48">AF$18+SUMPRODUCT(AF$19:AF$32,TRANSPOSE(D48:Q48))</f>
        <v>94.692131333209744</v>
      </c>
    </row>
    <row r="49" spans="1:19" x14ac:dyDescent="0.15">
      <c r="A49" s="2">
        <v>34304</v>
      </c>
      <c r="B49" s="7">
        <v>98.7</v>
      </c>
      <c r="C49">
        <f t="shared" si="0"/>
        <v>12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9"/>
        <v>0</v>
      </c>
      <c r="M49">
        <f t="shared" si="10"/>
        <v>0</v>
      </c>
      <c r="N49">
        <f t="shared" si="11"/>
        <v>0</v>
      </c>
      <c r="O49">
        <v>48</v>
      </c>
      <c r="P49">
        <v>0</v>
      </c>
      <c r="Q49">
        <f t="shared" si="12"/>
        <v>0</v>
      </c>
      <c r="R49" cm="1">
        <f t="array" ref="R49">V$18+SUMPRODUCT(D49:O49,TRANSPOSE(V$19:V$30))</f>
        <v>83.043400735294171</v>
      </c>
      <c r="S49" s="1" cm="1">
        <f t="array" ref="S49">AF$18+SUMPRODUCT(AF$19:AF$32,TRANSPOSE(D49:Q49))</f>
        <v>83.829171663999915</v>
      </c>
    </row>
    <row r="50" spans="1:19" x14ac:dyDescent="0.15">
      <c r="A50" s="2">
        <v>34335</v>
      </c>
      <c r="B50" s="7">
        <v>76.2</v>
      </c>
      <c r="C50">
        <f t="shared" si="0"/>
        <v>1</v>
      </c>
      <c r="D50">
        <f t="shared" si="1"/>
        <v>1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</v>
      </c>
      <c r="O50">
        <v>49</v>
      </c>
      <c r="P50">
        <v>0</v>
      </c>
      <c r="Q50">
        <f t="shared" si="12"/>
        <v>0</v>
      </c>
      <c r="R50" cm="1">
        <f t="array" ref="R50">V$18+SUMPRODUCT(D50:O50,TRANSPOSE(V$19:V$30))</f>
        <v>78.990006127451011</v>
      </c>
      <c r="S50" s="1" cm="1">
        <f t="array" ref="S50">AF$18+SUMPRODUCT(AF$19:AF$32,TRANSPOSE(D50:Q50))</f>
        <v>81.320981626540629</v>
      </c>
    </row>
    <row r="51" spans="1:19" x14ac:dyDescent="0.15">
      <c r="A51" s="2">
        <v>34366</v>
      </c>
      <c r="B51" s="7">
        <v>83.5</v>
      </c>
      <c r="C51">
        <f t="shared" si="0"/>
        <v>2</v>
      </c>
      <c r="D51">
        <f t="shared" si="1"/>
        <v>0</v>
      </c>
      <c r="E51">
        <f t="shared" si="2"/>
        <v>1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v>50</v>
      </c>
      <c r="P51">
        <v>0</v>
      </c>
      <c r="Q51">
        <f t="shared" si="12"/>
        <v>0</v>
      </c>
      <c r="R51" cm="1">
        <f t="array" ref="R51">V$18+SUMPRODUCT(D51:O51,TRANSPOSE(V$19:V$30))</f>
        <v>83.271256127451039</v>
      </c>
      <c r="S51" s="1" cm="1">
        <f t="array" ref="S51">AF$18+SUMPRODUCT(AF$19:AF$32,TRANSPOSE(D51:Q51))</f>
        <v>86.115077258433843</v>
      </c>
    </row>
    <row r="52" spans="1:19" x14ac:dyDescent="0.15">
      <c r="A52" s="2">
        <v>34394</v>
      </c>
      <c r="B52" s="7">
        <v>134.30000000000001</v>
      </c>
      <c r="C52">
        <f t="shared" si="0"/>
        <v>3</v>
      </c>
      <c r="D52">
        <f t="shared" si="1"/>
        <v>0</v>
      </c>
      <c r="E52">
        <f t="shared" si="2"/>
        <v>0</v>
      </c>
      <c r="F52">
        <f t="shared" si="3"/>
        <v>1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v>51</v>
      </c>
      <c r="P52">
        <v>0</v>
      </c>
      <c r="Q52">
        <f t="shared" si="12"/>
        <v>0</v>
      </c>
      <c r="R52" cm="1">
        <f t="array" ref="R52">V$18+SUMPRODUCT(D52:O52,TRANSPOSE(V$19:V$30))</f>
        <v>109.89000612745104</v>
      </c>
      <c r="S52" s="1" cm="1">
        <f t="array" ref="S52">AF$18+SUMPRODUCT(AF$19:AF$32,TRANSPOSE(D52:Q52))</f>
        <v>110.0567919379458</v>
      </c>
    </row>
    <row r="53" spans="1:19" x14ac:dyDescent="0.15">
      <c r="A53" s="2">
        <v>34425</v>
      </c>
      <c r="B53" s="7">
        <v>137.6</v>
      </c>
      <c r="C53">
        <f t="shared" si="0"/>
        <v>4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1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v>52</v>
      </c>
      <c r="P53">
        <v>0</v>
      </c>
      <c r="Q53">
        <f t="shared" si="12"/>
        <v>0</v>
      </c>
      <c r="R53" cm="1">
        <f t="array" ref="R53">V$18+SUMPRODUCT(D53:O53,TRANSPOSE(V$19:V$30))</f>
        <v>123.39625612745103</v>
      </c>
      <c r="S53" s="1" cm="1">
        <f t="array" ref="S53">AF$18+SUMPRODUCT(AF$19:AF$32,TRANSPOSE(D53:Q53))</f>
        <v>122.03660185555314</v>
      </c>
    </row>
    <row r="54" spans="1:19" x14ac:dyDescent="0.15">
      <c r="A54" s="2">
        <v>34455</v>
      </c>
      <c r="B54" s="7">
        <v>148.80000000000001</v>
      </c>
      <c r="C54">
        <f t="shared" si="0"/>
        <v>5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1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9"/>
        <v>0</v>
      </c>
      <c r="M54">
        <f t="shared" si="10"/>
        <v>0</v>
      </c>
      <c r="N54">
        <f t="shared" si="11"/>
        <v>0</v>
      </c>
      <c r="O54">
        <v>53</v>
      </c>
      <c r="P54">
        <v>0</v>
      </c>
      <c r="Q54">
        <f t="shared" si="12"/>
        <v>0</v>
      </c>
      <c r="R54" cm="1">
        <f t="array" ref="R54">V$18+SUMPRODUCT(D54:O54,TRANSPOSE(V$19:V$30))</f>
        <v>129.14000612745102</v>
      </c>
      <c r="S54" s="1" cm="1">
        <f t="array" ref="S54">AF$18+SUMPRODUCT(AF$19:AF$32,TRANSPOSE(D54:Q54))</f>
        <v>128.85926891601753</v>
      </c>
    </row>
    <row r="55" spans="1:19" x14ac:dyDescent="0.15">
      <c r="A55" s="2">
        <v>34486</v>
      </c>
      <c r="B55" s="7">
        <v>136.4</v>
      </c>
      <c r="C55">
        <f t="shared" si="0"/>
        <v>6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1</v>
      </c>
      <c r="J55">
        <f t="shared" si="7"/>
        <v>0</v>
      </c>
      <c r="K55">
        <f t="shared" si="8"/>
        <v>0</v>
      </c>
      <c r="L55">
        <f t="shared" si="9"/>
        <v>0</v>
      </c>
      <c r="M55">
        <f t="shared" si="10"/>
        <v>0</v>
      </c>
      <c r="N55">
        <f t="shared" si="11"/>
        <v>0</v>
      </c>
      <c r="O55">
        <v>54</v>
      </c>
      <c r="P55">
        <v>0</v>
      </c>
      <c r="Q55">
        <f t="shared" si="12"/>
        <v>0</v>
      </c>
      <c r="R55" cm="1">
        <f t="array" ref="R55">V$18+SUMPRODUCT(D55:O55,TRANSPOSE(V$19:V$30))</f>
        <v>128.03375612745103</v>
      </c>
      <c r="S55" s="1" cm="1">
        <f t="array" ref="S55">AF$18+SUMPRODUCT(AF$19:AF$32,TRANSPOSE(D55:Q55))</f>
        <v>128.55336454791052</v>
      </c>
    </row>
    <row r="56" spans="1:19" x14ac:dyDescent="0.15">
      <c r="A56" s="2">
        <v>34516</v>
      </c>
      <c r="B56" s="7">
        <v>127.8</v>
      </c>
      <c r="C56">
        <f t="shared" si="0"/>
        <v>7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1</v>
      </c>
      <c r="K56">
        <f t="shared" si="8"/>
        <v>0</v>
      </c>
      <c r="L56">
        <f t="shared" si="9"/>
        <v>0</v>
      </c>
      <c r="M56">
        <f t="shared" si="10"/>
        <v>0</v>
      </c>
      <c r="N56">
        <f t="shared" si="11"/>
        <v>0</v>
      </c>
      <c r="O56">
        <v>55</v>
      </c>
      <c r="P56">
        <v>0</v>
      </c>
      <c r="Q56">
        <f t="shared" si="12"/>
        <v>0</v>
      </c>
      <c r="R56" cm="1">
        <f t="array" ref="R56">V$18+SUMPRODUCT(D56:O56,TRANSPOSE(V$19:V$30))</f>
        <v>124.82125612745102</v>
      </c>
      <c r="S56" s="1" cm="1">
        <f t="array" ref="S56">AF$18+SUMPRODUCT(AF$19:AF$32,TRANSPOSE(D56:Q56))</f>
        <v>124.11708956912122</v>
      </c>
    </row>
    <row r="57" spans="1:19" x14ac:dyDescent="0.15">
      <c r="A57" s="2">
        <v>34547</v>
      </c>
      <c r="B57" s="7">
        <v>139.80000000000001</v>
      </c>
      <c r="C57">
        <f t="shared" si="0"/>
        <v>8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1</v>
      </c>
      <c r="L57">
        <f t="shared" si="9"/>
        <v>0</v>
      </c>
      <c r="M57">
        <f t="shared" si="10"/>
        <v>0</v>
      </c>
      <c r="N57">
        <f t="shared" si="11"/>
        <v>0</v>
      </c>
      <c r="O57">
        <v>56</v>
      </c>
      <c r="P57">
        <v>0</v>
      </c>
      <c r="Q57">
        <f t="shared" si="12"/>
        <v>0</v>
      </c>
      <c r="R57" cm="1">
        <f t="array" ref="R57">V$18+SUMPRODUCT(D57:O57,TRANSPOSE(V$19:V$30))</f>
        <v>123.74625612745103</v>
      </c>
      <c r="S57" s="1" cm="1">
        <f t="array" ref="S57">AF$18+SUMPRODUCT(AF$19:AF$32,TRANSPOSE(D57:Q57))</f>
        <v>122.09412989991134</v>
      </c>
    </row>
    <row r="58" spans="1:19" x14ac:dyDescent="0.15">
      <c r="A58" s="2">
        <v>34578</v>
      </c>
      <c r="B58" s="7">
        <v>130.1</v>
      </c>
      <c r="C58">
        <f t="shared" si="0"/>
        <v>9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9"/>
        <v>1</v>
      </c>
      <c r="M58">
        <f t="shared" si="10"/>
        <v>0</v>
      </c>
      <c r="N58">
        <f t="shared" si="11"/>
        <v>0</v>
      </c>
      <c r="O58">
        <v>57</v>
      </c>
      <c r="P58">
        <v>0</v>
      </c>
      <c r="Q58">
        <f t="shared" si="12"/>
        <v>0</v>
      </c>
      <c r="R58" cm="1">
        <f t="array" ref="R58">V$18+SUMPRODUCT(D58:O58,TRANSPOSE(V$19:V$30))</f>
        <v>117.47750612745102</v>
      </c>
      <c r="S58" s="1" cm="1">
        <f t="array" ref="S58">AF$18+SUMPRODUCT(AF$19:AF$32,TRANSPOSE(D58:Q58))</f>
        <v>116.70617023070142</v>
      </c>
    </row>
    <row r="59" spans="1:19" x14ac:dyDescent="0.15">
      <c r="A59" s="2">
        <v>34608</v>
      </c>
      <c r="B59" s="7">
        <v>130.6</v>
      </c>
      <c r="C59">
        <f t="shared" si="0"/>
        <v>10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9"/>
        <v>0</v>
      </c>
      <c r="M59">
        <f t="shared" si="10"/>
        <v>1</v>
      </c>
      <c r="N59">
        <f t="shared" si="11"/>
        <v>0</v>
      </c>
      <c r="O59">
        <v>58</v>
      </c>
      <c r="P59">
        <v>0</v>
      </c>
      <c r="Q59">
        <f t="shared" si="12"/>
        <v>0</v>
      </c>
      <c r="R59" cm="1">
        <f t="array" ref="R59">V$18+SUMPRODUCT(D59:O59,TRANSPOSE(V$19:V$30))</f>
        <v>121.87750612745103</v>
      </c>
      <c r="S59" s="1" cm="1">
        <f t="array" ref="S59">AF$18+SUMPRODUCT(AF$19:AF$32,TRANSPOSE(D59:Q59))</f>
        <v>119.82321056149155</v>
      </c>
    </row>
    <row r="60" spans="1:19" x14ac:dyDescent="0.15">
      <c r="A60" s="2">
        <v>34639</v>
      </c>
      <c r="B60" s="7">
        <v>113.4</v>
      </c>
      <c r="C60">
        <f t="shared" si="0"/>
        <v>11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9"/>
        <v>0</v>
      </c>
      <c r="M60">
        <f t="shared" si="10"/>
        <v>0</v>
      </c>
      <c r="N60">
        <f t="shared" si="11"/>
        <v>1</v>
      </c>
      <c r="O60">
        <v>59</v>
      </c>
      <c r="P60">
        <v>0</v>
      </c>
      <c r="Q60">
        <f t="shared" si="12"/>
        <v>0</v>
      </c>
      <c r="R60" cm="1">
        <f t="array" ref="R60">V$18+SUMPRODUCT(D60:O60,TRANSPOSE(V$19:V$30))</f>
        <v>99.746256127451019</v>
      </c>
      <c r="S60" s="1" cm="1">
        <f t="array" ref="S60">AF$18+SUMPRODUCT(AF$19:AF$32,TRANSPOSE(D60:Q60))</f>
        <v>99.48025089228166</v>
      </c>
    </row>
    <row r="61" spans="1:19" x14ac:dyDescent="0.15">
      <c r="A61" s="2">
        <v>34669</v>
      </c>
      <c r="B61" s="7">
        <v>98.5</v>
      </c>
      <c r="C61">
        <f t="shared" si="0"/>
        <v>12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9"/>
        <v>0</v>
      </c>
      <c r="M61">
        <f t="shared" si="10"/>
        <v>0</v>
      </c>
      <c r="N61">
        <f t="shared" si="11"/>
        <v>0</v>
      </c>
      <c r="O61">
        <v>60</v>
      </c>
      <c r="P61">
        <v>0</v>
      </c>
      <c r="Q61">
        <f t="shared" si="12"/>
        <v>0</v>
      </c>
      <c r="R61" cm="1">
        <f t="array" ref="R61">V$18+SUMPRODUCT(D61:O61,TRANSPOSE(V$19:V$30))</f>
        <v>87.821256127451022</v>
      </c>
      <c r="S61" s="1" cm="1">
        <f t="array" ref="S61">AF$18+SUMPRODUCT(AF$19:AF$32,TRANSPOSE(D61:Q61))</f>
        <v>88.617291223071817</v>
      </c>
    </row>
    <row r="62" spans="1:19" x14ac:dyDescent="0.15">
      <c r="A62" s="2">
        <v>34700</v>
      </c>
      <c r="B62" s="7">
        <v>84.5</v>
      </c>
      <c r="C62">
        <f t="shared" si="0"/>
        <v>1</v>
      </c>
      <c r="D62">
        <f t="shared" si="1"/>
        <v>1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9"/>
        <v>0</v>
      </c>
      <c r="M62">
        <f t="shared" si="10"/>
        <v>0</v>
      </c>
      <c r="N62">
        <f t="shared" si="11"/>
        <v>0</v>
      </c>
      <c r="O62">
        <v>61</v>
      </c>
      <c r="P62">
        <v>0</v>
      </c>
      <c r="Q62">
        <f t="shared" si="12"/>
        <v>0</v>
      </c>
      <c r="R62" cm="1">
        <f t="array" ref="R62">V$18+SUMPRODUCT(D62:O62,TRANSPOSE(V$19:V$30))</f>
        <v>83.767861519607862</v>
      </c>
      <c r="S62" s="1" cm="1">
        <f t="array" ref="S62">AF$18+SUMPRODUCT(AF$19:AF$32,TRANSPOSE(D62:Q62))</f>
        <v>86.109101185612531</v>
      </c>
    </row>
    <row r="63" spans="1:19" x14ac:dyDescent="0.15">
      <c r="A63" s="2">
        <v>34731</v>
      </c>
      <c r="B63" s="7">
        <v>81.599999999999994</v>
      </c>
      <c r="C63">
        <f t="shared" si="0"/>
        <v>2</v>
      </c>
      <c r="D63">
        <f t="shared" si="1"/>
        <v>0</v>
      </c>
      <c r="E63">
        <f t="shared" si="2"/>
        <v>1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9"/>
        <v>0</v>
      </c>
      <c r="M63">
        <f t="shared" si="10"/>
        <v>0</v>
      </c>
      <c r="N63">
        <f t="shared" si="11"/>
        <v>0</v>
      </c>
      <c r="O63">
        <v>62</v>
      </c>
      <c r="P63">
        <v>0</v>
      </c>
      <c r="Q63">
        <f t="shared" si="12"/>
        <v>0</v>
      </c>
      <c r="R63" cm="1">
        <f t="array" ref="R63">V$18+SUMPRODUCT(D63:O63,TRANSPOSE(V$19:V$30))</f>
        <v>88.049111519607891</v>
      </c>
      <c r="S63" s="1" cm="1">
        <f t="array" ref="S63">AF$18+SUMPRODUCT(AF$19:AF$32,TRANSPOSE(D63:Q63))</f>
        <v>90.903196817505759</v>
      </c>
    </row>
    <row r="64" spans="1:19" x14ac:dyDescent="0.15">
      <c r="A64" s="2">
        <v>34759</v>
      </c>
      <c r="B64" s="7">
        <v>103.8</v>
      </c>
      <c r="C64">
        <f t="shared" si="0"/>
        <v>3</v>
      </c>
      <c r="D64">
        <f t="shared" si="1"/>
        <v>0</v>
      </c>
      <c r="E64">
        <f t="shared" si="2"/>
        <v>0</v>
      </c>
      <c r="F64">
        <f t="shared" si="3"/>
        <v>1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9"/>
        <v>0</v>
      </c>
      <c r="M64">
        <f t="shared" si="10"/>
        <v>0</v>
      </c>
      <c r="N64">
        <f t="shared" si="11"/>
        <v>0</v>
      </c>
      <c r="O64">
        <v>63</v>
      </c>
      <c r="P64">
        <v>0</v>
      </c>
      <c r="Q64">
        <f t="shared" si="12"/>
        <v>0</v>
      </c>
      <c r="R64" cm="1">
        <f t="array" ref="R64">V$18+SUMPRODUCT(D64:O64,TRANSPOSE(V$19:V$30))</f>
        <v>114.6678615196079</v>
      </c>
      <c r="S64" s="1" cm="1">
        <f t="array" ref="S64">AF$18+SUMPRODUCT(AF$19:AF$32,TRANSPOSE(D64:Q64))</f>
        <v>114.84491149701773</v>
      </c>
    </row>
    <row r="65" spans="1:19" x14ac:dyDescent="0.15">
      <c r="A65" s="2">
        <v>34790</v>
      </c>
      <c r="B65" s="7">
        <v>116.9</v>
      </c>
      <c r="C65">
        <f t="shared" si="0"/>
        <v>4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1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9"/>
        <v>0</v>
      </c>
      <c r="M65">
        <f t="shared" si="10"/>
        <v>0</v>
      </c>
      <c r="N65">
        <f t="shared" si="11"/>
        <v>0</v>
      </c>
      <c r="O65">
        <v>64</v>
      </c>
      <c r="P65">
        <v>0</v>
      </c>
      <c r="Q65">
        <f t="shared" si="12"/>
        <v>0</v>
      </c>
      <c r="R65" cm="1">
        <f t="array" ref="R65">V$18+SUMPRODUCT(D65:O65,TRANSPOSE(V$19:V$30))</f>
        <v>128.17411151960789</v>
      </c>
      <c r="S65" s="1" cm="1">
        <f t="array" ref="S65">AF$18+SUMPRODUCT(AF$19:AF$32,TRANSPOSE(D65:Q65))</f>
        <v>126.82472141462506</v>
      </c>
    </row>
    <row r="66" spans="1:19" x14ac:dyDescent="0.15">
      <c r="A66" s="2">
        <v>34820</v>
      </c>
      <c r="B66" s="7">
        <v>130.5</v>
      </c>
      <c r="C66">
        <f t="shared" si="0"/>
        <v>5</v>
      </c>
      <c r="D66">
        <f t="shared" si="1"/>
        <v>0</v>
      </c>
      <c r="E66">
        <f t="shared" si="2"/>
        <v>0</v>
      </c>
      <c r="F66">
        <f t="shared" si="3"/>
        <v>0</v>
      </c>
      <c r="G66">
        <f t="shared" si="4"/>
        <v>0</v>
      </c>
      <c r="H66">
        <f t="shared" si="5"/>
        <v>1</v>
      </c>
      <c r="I66">
        <f t="shared" si="6"/>
        <v>0</v>
      </c>
      <c r="J66">
        <f t="shared" si="7"/>
        <v>0</v>
      </c>
      <c r="K66">
        <f t="shared" si="8"/>
        <v>0</v>
      </c>
      <c r="L66">
        <f t="shared" si="9"/>
        <v>0</v>
      </c>
      <c r="M66">
        <f t="shared" si="10"/>
        <v>0</v>
      </c>
      <c r="N66">
        <f t="shared" si="11"/>
        <v>0</v>
      </c>
      <c r="O66">
        <v>65</v>
      </c>
      <c r="P66">
        <v>0</v>
      </c>
      <c r="Q66">
        <f t="shared" si="12"/>
        <v>0</v>
      </c>
      <c r="R66" cm="1">
        <f t="array" ref="R66">V$18+SUMPRODUCT(D66:O66,TRANSPOSE(V$19:V$30))</f>
        <v>133.9178615196079</v>
      </c>
      <c r="S66" s="1" cm="1">
        <f t="array" ref="S66">AF$18+SUMPRODUCT(AF$19:AF$32,TRANSPOSE(D66:Q66))</f>
        <v>133.64738847508943</v>
      </c>
    </row>
    <row r="67" spans="1:19" x14ac:dyDescent="0.15">
      <c r="A67" s="2">
        <v>34851</v>
      </c>
      <c r="B67" s="7">
        <v>123.4</v>
      </c>
      <c r="C67">
        <f t="shared" ref="C67:C130" si="13">MONTH(A67)</f>
        <v>6</v>
      </c>
      <c r="D67">
        <f t="shared" ref="D67:D130" si="14">IF(C67=1,1,0)</f>
        <v>0</v>
      </c>
      <c r="E67">
        <f t="shared" ref="E67:E130" si="15">IF(C67=2,1,0)</f>
        <v>0</v>
      </c>
      <c r="F67">
        <f t="shared" ref="F67:F130" si="16">IF(C67=3,1,0)</f>
        <v>0</v>
      </c>
      <c r="G67">
        <f t="shared" ref="G67:G130" si="17">IF(C67=4,1,0)</f>
        <v>0</v>
      </c>
      <c r="H67">
        <f t="shared" ref="H67:H130" si="18">IF(C67=5,1,0)</f>
        <v>0</v>
      </c>
      <c r="I67">
        <f t="shared" ref="I67:I130" si="19">IF(C67=6,1,0)</f>
        <v>1</v>
      </c>
      <c r="J67">
        <f t="shared" ref="J67:J130" si="20">IF(C67=7,1,0)</f>
        <v>0</v>
      </c>
      <c r="K67">
        <f t="shared" ref="K67:K130" si="21">IF(C67=8,1,0)</f>
        <v>0</v>
      </c>
      <c r="L67">
        <f t="shared" ref="L67:L130" si="22">IF(C67=9,1,0)</f>
        <v>0</v>
      </c>
      <c r="M67">
        <f t="shared" ref="M67:M130" si="23">IF(C67=10,1,0)</f>
        <v>0</v>
      </c>
      <c r="N67">
        <f t="shared" ref="N67:N130" si="24">IF(C67=11,1,0)</f>
        <v>0</v>
      </c>
      <c r="O67">
        <v>66</v>
      </c>
      <c r="P67">
        <v>0</v>
      </c>
      <c r="Q67">
        <f t="shared" ref="Q67:Q130" si="25">P67*O67</f>
        <v>0</v>
      </c>
      <c r="R67" cm="1">
        <f t="array" ref="R67">V$18+SUMPRODUCT(D67:O67,TRANSPOSE(V$19:V$30))</f>
        <v>132.81161151960788</v>
      </c>
      <c r="S67" s="1" cm="1">
        <f t="array" ref="S67">AF$18+SUMPRODUCT(AF$19:AF$32,TRANSPOSE(D67:Q67))</f>
        <v>133.34148410698242</v>
      </c>
    </row>
    <row r="68" spans="1:19" x14ac:dyDescent="0.15">
      <c r="A68" s="2">
        <v>34881</v>
      </c>
      <c r="B68" s="7">
        <v>129.1</v>
      </c>
      <c r="C68">
        <f t="shared" si="13"/>
        <v>7</v>
      </c>
      <c r="D68">
        <f t="shared" si="14"/>
        <v>0</v>
      </c>
      <c r="E68">
        <f t="shared" si="15"/>
        <v>0</v>
      </c>
      <c r="F68">
        <f t="shared" si="16"/>
        <v>0</v>
      </c>
      <c r="G68">
        <f t="shared" si="17"/>
        <v>0</v>
      </c>
      <c r="H68">
        <f t="shared" si="18"/>
        <v>0</v>
      </c>
      <c r="I68">
        <f t="shared" si="19"/>
        <v>0</v>
      </c>
      <c r="J68">
        <f t="shared" si="20"/>
        <v>1</v>
      </c>
      <c r="K68">
        <f t="shared" si="21"/>
        <v>0</v>
      </c>
      <c r="L68">
        <f t="shared" si="22"/>
        <v>0</v>
      </c>
      <c r="M68">
        <f t="shared" si="23"/>
        <v>0</v>
      </c>
      <c r="N68">
        <f t="shared" si="24"/>
        <v>0</v>
      </c>
      <c r="O68">
        <v>67</v>
      </c>
      <c r="P68">
        <v>0</v>
      </c>
      <c r="Q68">
        <f t="shared" si="25"/>
        <v>0</v>
      </c>
      <c r="R68" cm="1">
        <f t="array" ref="R68">V$18+SUMPRODUCT(D68:O68,TRANSPOSE(V$19:V$30))</f>
        <v>129.5991115196079</v>
      </c>
      <c r="S68" s="1" cm="1">
        <f t="array" ref="S68">AF$18+SUMPRODUCT(AF$19:AF$32,TRANSPOSE(D68:Q68))</f>
        <v>128.90520912819312</v>
      </c>
    </row>
    <row r="69" spans="1:19" x14ac:dyDescent="0.15">
      <c r="A69" s="2">
        <v>34912</v>
      </c>
      <c r="B69" s="7">
        <v>135.80000000000001</v>
      </c>
      <c r="C69">
        <f t="shared" si="13"/>
        <v>8</v>
      </c>
      <c r="D69">
        <f t="shared" si="14"/>
        <v>0</v>
      </c>
      <c r="E69">
        <f t="shared" si="15"/>
        <v>0</v>
      </c>
      <c r="F69">
        <f t="shared" si="16"/>
        <v>0</v>
      </c>
      <c r="G69">
        <f t="shared" si="17"/>
        <v>0</v>
      </c>
      <c r="H69">
        <f t="shared" si="18"/>
        <v>0</v>
      </c>
      <c r="I69">
        <f t="shared" si="19"/>
        <v>0</v>
      </c>
      <c r="J69">
        <f t="shared" si="20"/>
        <v>0</v>
      </c>
      <c r="K69">
        <f t="shared" si="21"/>
        <v>1</v>
      </c>
      <c r="L69">
        <f t="shared" si="22"/>
        <v>0</v>
      </c>
      <c r="M69">
        <f t="shared" si="23"/>
        <v>0</v>
      </c>
      <c r="N69">
        <f t="shared" si="24"/>
        <v>0</v>
      </c>
      <c r="O69">
        <v>68</v>
      </c>
      <c r="P69">
        <v>0</v>
      </c>
      <c r="Q69">
        <f t="shared" si="25"/>
        <v>0</v>
      </c>
      <c r="R69" cm="1">
        <f t="array" ref="R69">V$18+SUMPRODUCT(D69:O69,TRANSPOSE(V$19:V$30))</f>
        <v>128.52411151960791</v>
      </c>
      <c r="S69" s="1" cm="1">
        <f t="array" ref="S69">AF$18+SUMPRODUCT(AF$19:AF$32,TRANSPOSE(D69:Q69))</f>
        <v>126.88224945898325</v>
      </c>
    </row>
    <row r="70" spans="1:19" x14ac:dyDescent="0.15">
      <c r="A70" s="2">
        <v>34943</v>
      </c>
      <c r="B70" s="7">
        <v>122.4</v>
      </c>
      <c r="C70">
        <f t="shared" si="13"/>
        <v>9</v>
      </c>
      <c r="D70">
        <f t="shared" si="14"/>
        <v>0</v>
      </c>
      <c r="E70">
        <f t="shared" si="15"/>
        <v>0</v>
      </c>
      <c r="F70">
        <f t="shared" si="16"/>
        <v>0</v>
      </c>
      <c r="G70">
        <f t="shared" si="17"/>
        <v>0</v>
      </c>
      <c r="H70">
        <f t="shared" si="18"/>
        <v>0</v>
      </c>
      <c r="I70">
        <f t="shared" si="19"/>
        <v>0</v>
      </c>
      <c r="J70">
        <f t="shared" si="20"/>
        <v>0</v>
      </c>
      <c r="K70">
        <f t="shared" si="21"/>
        <v>0</v>
      </c>
      <c r="L70">
        <f t="shared" si="22"/>
        <v>1</v>
      </c>
      <c r="M70">
        <f t="shared" si="23"/>
        <v>0</v>
      </c>
      <c r="N70">
        <f t="shared" si="24"/>
        <v>0</v>
      </c>
      <c r="O70">
        <v>69</v>
      </c>
      <c r="P70">
        <v>0</v>
      </c>
      <c r="Q70">
        <f t="shared" si="25"/>
        <v>0</v>
      </c>
      <c r="R70" cm="1">
        <f t="array" ref="R70">V$18+SUMPRODUCT(D70:O70,TRANSPOSE(V$19:V$30))</f>
        <v>122.25536151960787</v>
      </c>
      <c r="S70" s="1" cm="1">
        <f t="array" ref="S70">AF$18+SUMPRODUCT(AF$19:AF$32,TRANSPOSE(D70:Q70))</f>
        <v>121.49428978977333</v>
      </c>
    </row>
    <row r="71" spans="1:19" x14ac:dyDescent="0.15">
      <c r="A71" s="2">
        <v>34973</v>
      </c>
      <c r="B71" s="7">
        <v>126.2</v>
      </c>
      <c r="C71">
        <f t="shared" si="13"/>
        <v>10</v>
      </c>
      <c r="D71">
        <f t="shared" si="14"/>
        <v>0</v>
      </c>
      <c r="E71">
        <f t="shared" si="15"/>
        <v>0</v>
      </c>
      <c r="F71">
        <f t="shared" si="16"/>
        <v>0</v>
      </c>
      <c r="G71">
        <f t="shared" si="17"/>
        <v>0</v>
      </c>
      <c r="H71">
        <f t="shared" si="18"/>
        <v>0</v>
      </c>
      <c r="I71">
        <f t="shared" si="19"/>
        <v>0</v>
      </c>
      <c r="J71">
        <f t="shared" si="20"/>
        <v>0</v>
      </c>
      <c r="K71">
        <f t="shared" si="21"/>
        <v>0</v>
      </c>
      <c r="L71">
        <f t="shared" si="22"/>
        <v>0</v>
      </c>
      <c r="M71">
        <f t="shared" si="23"/>
        <v>1</v>
      </c>
      <c r="N71">
        <f t="shared" si="24"/>
        <v>0</v>
      </c>
      <c r="O71">
        <v>70</v>
      </c>
      <c r="P71">
        <v>0</v>
      </c>
      <c r="Q71">
        <f t="shared" si="25"/>
        <v>0</v>
      </c>
      <c r="R71" cm="1">
        <f t="array" ref="R71">V$18+SUMPRODUCT(D71:O71,TRANSPOSE(V$19:V$30))</f>
        <v>126.65536151960788</v>
      </c>
      <c r="S71" s="1" cm="1">
        <f t="array" ref="S71">AF$18+SUMPRODUCT(AF$19:AF$32,TRANSPOSE(D71:Q71))</f>
        <v>124.61133012056348</v>
      </c>
    </row>
    <row r="72" spans="1:19" x14ac:dyDescent="0.15">
      <c r="A72" s="2">
        <v>35004</v>
      </c>
      <c r="B72" s="7">
        <v>107.2</v>
      </c>
      <c r="C72">
        <f t="shared" si="13"/>
        <v>11</v>
      </c>
      <c r="D72">
        <f t="shared" si="14"/>
        <v>0</v>
      </c>
      <c r="E72">
        <f t="shared" si="15"/>
        <v>0</v>
      </c>
      <c r="F72">
        <f t="shared" si="16"/>
        <v>0</v>
      </c>
      <c r="G72">
        <f t="shared" si="17"/>
        <v>0</v>
      </c>
      <c r="H72">
        <f t="shared" si="18"/>
        <v>0</v>
      </c>
      <c r="I72">
        <f t="shared" si="19"/>
        <v>0</v>
      </c>
      <c r="J72">
        <f t="shared" si="20"/>
        <v>0</v>
      </c>
      <c r="K72">
        <f t="shared" si="21"/>
        <v>0</v>
      </c>
      <c r="L72">
        <f t="shared" si="22"/>
        <v>0</v>
      </c>
      <c r="M72">
        <f t="shared" si="23"/>
        <v>0</v>
      </c>
      <c r="N72">
        <f t="shared" si="24"/>
        <v>1</v>
      </c>
      <c r="O72">
        <v>71</v>
      </c>
      <c r="P72">
        <v>0</v>
      </c>
      <c r="Q72">
        <f t="shared" si="25"/>
        <v>0</v>
      </c>
      <c r="R72" cm="1">
        <f t="array" ref="R72">V$18+SUMPRODUCT(D72:O72,TRANSPOSE(V$19:V$30))</f>
        <v>104.52411151960789</v>
      </c>
      <c r="S72" s="1" cm="1">
        <f t="array" ref="S72">AF$18+SUMPRODUCT(AF$19:AF$32,TRANSPOSE(D72:Q72))</f>
        <v>104.26837045135358</v>
      </c>
    </row>
    <row r="73" spans="1:19" x14ac:dyDescent="0.15">
      <c r="A73" s="2">
        <v>35034</v>
      </c>
      <c r="B73" s="7">
        <v>92.8</v>
      </c>
      <c r="C73">
        <f t="shared" si="13"/>
        <v>12</v>
      </c>
      <c r="D73">
        <f t="shared" si="14"/>
        <v>0</v>
      </c>
      <c r="E73">
        <f t="shared" si="15"/>
        <v>0</v>
      </c>
      <c r="F73">
        <f t="shared" si="16"/>
        <v>0</v>
      </c>
      <c r="G73">
        <f t="shared" si="17"/>
        <v>0</v>
      </c>
      <c r="H73">
        <f t="shared" si="18"/>
        <v>0</v>
      </c>
      <c r="I73">
        <f t="shared" si="19"/>
        <v>0</v>
      </c>
      <c r="J73">
        <f t="shared" si="20"/>
        <v>0</v>
      </c>
      <c r="K73">
        <f t="shared" si="21"/>
        <v>0</v>
      </c>
      <c r="L73">
        <f t="shared" si="22"/>
        <v>0</v>
      </c>
      <c r="M73">
        <f t="shared" si="23"/>
        <v>0</v>
      </c>
      <c r="N73">
        <f t="shared" si="24"/>
        <v>0</v>
      </c>
      <c r="O73">
        <v>72</v>
      </c>
      <c r="P73">
        <v>0</v>
      </c>
      <c r="Q73">
        <f t="shared" si="25"/>
        <v>0</v>
      </c>
      <c r="R73" cm="1">
        <f t="array" ref="R73">V$18+SUMPRODUCT(D73:O73,TRANSPOSE(V$19:V$30))</f>
        <v>92.599111519607888</v>
      </c>
      <c r="S73" s="1" cm="1">
        <f t="array" ref="S73">AF$18+SUMPRODUCT(AF$19:AF$32,TRANSPOSE(D73:Q73))</f>
        <v>93.405410782143733</v>
      </c>
    </row>
    <row r="74" spans="1:19" x14ac:dyDescent="0.15">
      <c r="A74" s="2">
        <v>35065</v>
      </c>
      <c r="B74" s="7">
        <v>90.7</v>
      </c>
      <c r="C74">
        <f t="shared" si="13"/>
        <v>1</v>
      </c>
      <c r="D74">
        <f t="shared" si="14"/>
        <v>1</v>
      </c>
      <c r="E74">
        <f t="shared" si="15"/>
        <v>0</v>
      </c>
      <c r="F74">
        <f t="shared" si="16"/>
        <v>0</v>
      </c>
      <c r="G74">
        <f t="shared" si="17"/>
        <v>0</v>
      </c>
      <c r="H74">
        <f t="shared" si="18"/>
        <v>0</v>
      </c>
      <c r="I74">
        <f t="shared" si="19"/>
        <v>0</v>
      </c>
      <c r="J74">
        <f t="shared" si="20"/>
        <v>0</v>
      </c>
      <c r="K74">
        <f t="shared" si="21"/>
        <v>0</v>
      </c>
      <c r="L74">
        <f t="shared" si="22"/>
        <v>0</v>
      </c>
      <c r="M74">
        <f t="shared" si="23"/>
        <v>0</v>
      </c>
      <c r="N74">
        <f t="shared" si="24"/>
        <v>0</v>
      </c>
      <c r="O74">
        <v>73</v>
      </c>
      <c r="P74">
        <v>0</v>
      </c>
      <c r="Q74">
        <f t="shared" si="25"/>
        <v>0</v>
      </c>
      <c r="R74" cm="1">
        <f t="array" ref="R74">V$18+SUMPRODUCT(D74:O74,TRANSPOSE(V$19:V$30))</f>
        <v>88.545716911764728</v>
      </c>
      <c r="S74" s="1" cm="1">
        <f t="array" ref="S74">AF$18+SUMPRODUCT(AF$19:AF$32,TRANSPOSE(D74:Q74))</f>
        <v>90.897220744684461</v>
      </c>
    </row>
    <row r="75" spans="1:19" x14ac:dyDescent="0.15">
      <c r="A75" s="2">
        <v>35096</v>
      </c>
      <c r="B75" s="7">
        <v>95.9</v>
      </c>
      <c r="C75">
        <f t="shared" si="13"/>
        <v>2</v>
      </c>
      <c r="D75">
        <f t="shared" si="14"/>
        <v>0</v>
      </c>
      <c r="E75">
        <f t="shared" si="15"/>
        <v>1</v>
      </c>
      <c r="F75">
        <f t="shared" si="16"/>
        <v>0</v>
      </c>
      <c r="G75">
        <f t="shared" si="17"/>
        <v>0</v>
      </c>
      <c r="H75">
        <f t="shared" si="18"/>
        <v>0</v>
      </c>
      <c r="I75">
        <f t="shared" si="19"/>
        <v>0</v>
      </c>
      <c r="J75">
        <f t="shared" si="20"/>
        <v>0</v>
      </c>
      <c r="K75">
        <f t="shared" si="21"/>
        <v>0</v>
      </c>
      <c r="L75">
        <f t="shared" si="22"/>
        <v>0</v>
      </c>
      <c r="M75">
        <f t="shared" si="23"/>
        <v>0</v>
      </c>
      <c r="N75">
        <f t="shared" si="24"/>
        <v>0</v>
      </c>
      <c r="O75">
        <v>74</v>
      </c>
      <c r="P75">
        <v>0</v>
      </c>
      <c r="Q75">
        <f t="shared" si="25"/>
        <v>0</v>
      </c>
      <c r="R75" cm="1">
        <f t="array" ref="R75">V$18+SUMPRODUCT(D75:O75,TRANSPOSE(V$19:V$30))</f>
        <v>92.826966911764757</v>
      </c>
      <c r="S75" s="1" cm="1">
        <f t="array" ref="S75">AF$18+SUMPRODUCT(AF$19:AF$32,TRANSPOSE(D75:Q75))</f>
        <v>95.691316376577674</v>
      </c>
    </row>
    <row r="76" spans="1:19" x14ac:dyDescent="0.15">
      <c r="A76" s="2">
        <v>35125</v>
      </c>
      <c r="B76" s="7">
        <v>116</v>
      </c>
      <c r="C76">
        <f t="shared" si="13"/>
        <v>3</v>
      </c>
      <c r="D76">
        <f t="shared" si="14"/>
        <v>0</v>
      </c>
      <c r="E76">
        <f t="shared" si="15"/>
        <v>0</v>
      </c>
      <c r="F76">
        <f t="shared" si="16"/>
        <v>1</v>
      </c>
      <c r="G76">
        <f t="shared" si="17"/>
        <v>0</v>
      </c>
      <c r="H76">
        <f t="shared" si="18"/>
        <v>0</v>
      </c>
      <c r="I76">
        <f t="shared" si="19"/>
        <v>0</v>
      </c>
      <c r="J76">
        <f t="shared" si="20"/>
        <v>0</v>
      </c>
      <c r="K76">
        <f t="shared" si="21"/>
        <v>0</v>
      </c>
      <c r="L76">
        <f t="shared" si="22"/>
        <v>0</v>
      </c>
      <c r="M76">
        <f t="shared" si="23"/>
        <v>0</v>
      </c>
      <c r="N76">
        <f t="shared" si="24"/>
        <v>0</v>
      </c>
      <c r="O76">
        <v>75</v>
      </c>
      <c r="P76">
        <v>0</v>
      </c>
      <c r="Q76">
        <f t="shared" si="25"/>
        <v>0</v>
      </c>
      <c r="R76" cm="1">
        <f t="array" ref="R76">V$18+SUMPRODUCT(D76:O76,TRANSPOSE(V$19:V$30))</f>
        <v>119.44571691176476</v>
      </c>
      <c r="S76" s="1" cm="1">
        <f t="array" ref="S76">AF$18+SUMPRODUCT(AF$19:AF$32,TRANSPOSE(D76:Q76))</f>
        <v>119.63303105608964</v>
      </c>
    </row>
    <row r="77" spans="1:19" x14ac:dyDescent="0.15">
      <c r="A77" s="2">
        <v>35156</v>
      </c>
      <c r="B77" s="7">
        <v>146.6</v>
      </c>
      <c r="C77">
        <f t="shared" si="13"/>
        <v>4</v>
      </c>
      <c r="D77">
        <f t="shared" si="14"/>
        <v>0</v>
      </c>
      <c r="E77">
        <f t="shared" si="15"/>
        <v>0</v>
      </c>
      <c r="F77">
        <f t="shared" si="16"/>
        <v>0</v>
      </c>
      <c r="G77">
        <f t="shared" si="17"/>
        <v>1</v>
      </c>
      <c r="H77">
        <f t="shared" si="18"/>
        <v>0</v>
      </c>
      <c r="I77">
        <f t="shared" si="19"/>
        <v>0</v>
      </c>
      <c r="J77">
        <f t="shared" si="20"/>
        <v>0</v>
      </c>
      <c r="K77">
        <f t="shared" si="21"/>
        <v>0</v>
      </c>
      <c r="L77">
        <f t="shared" si="22"/>
        <v>0</v>
      </c>
      <c r="M77">
        <f t="shared" si="23"/>
        <v>0</v>
      </c>
      <c r="N77">
        <f t="shared" si="24"/>
        <v>0</v>
      </c>
      <c r="O77">
        <v>76</v>
      </c>
      <c r="P77">
        <v>0</v>
      </c>
      <c r="Q77">
        <f t="shared" si="25"/>
        <v>0</v>
      </c>
      <c r="R77" cm="1">
        <f t="array" ref="R77">V$18+SUMPRODUCT(D77:O77,TRANSPOSE(V$19:V$30))</f>
        <v>132.95196691176474</v>
      </c>
      <c r="S77" s="1" cm="1">
        <f t="array" ref="S77">AF$18+SUMPRODUCT(AF$19:AF$32,TRANSPOSE(D77:Q77))</f>
        <v>131.61284097369696</v>
      </c>
    </row>
    <row r="78" spans="1:19" x14ac:dyDescent="0.15">
      <c r="A78" s="2">
        <v>35186</v>
      </c>
      <c r="B78" s="7">
        <v>143.9</v>
      </c>
      <c r="C78">
        <f t="shared" si="13"/>
        <v>5</v>
      </c>
      <c r="D78">
        <f t="shared" si="14"/>
        <v>0</v>
      </c>
      <c r="E78">
        <f t="shared" si="15"/>
        <v>0</v>
      </c>
      <c r="F78">
        <f t="shared" si="16"/>
        <v>0</v>
      </c>
      <c r="G78">
        <f t="shared" si="17"/>
        <v>0</v>
      </c>
      <c r="H78">
        <f t="shared" si="18"/>
        <v>1</v>
      </c>
      <c r="I78">
        <f t="shared" si="19"/>
        <v>0</v>
      </c>
      <c r="J78">
        <f t="shared" si="20"/>
        <v>0</v>
      </c>
      <c r="K78">
        <f t="shared" si="21"/>
        <v>0</v>
      </c>
      <c r="L78">
        <f t="shared" si="22"/>
        <v>0</v>
      </c>
      <c r="M78">
        <f t="shared" si="23"/>
        <v>0</v>
      </c>
      <c r="N78">
        <f t="shared" si="24"/>
        <v>0</v>
      </c>
      <c r="O78">
        <v>77</v>
      </c>
      <c r="P78">
        <v>0</v>
      </c>
      <c r="Q78">
        <f t="shared" si="25"/>
        <v>0</v>
      </c>
      <c r="R78" cm="1">
        <f t="array" ref="R78">V$18+SUMPRODUCT(D78:O78,TRANSPOSE(V$19:V$30))</f>
        <v>138.69571691176475</v>
      </c>
      <c r="S78" s="1" cm="1">
        <f t="array" ref="S78">AF$18+SUMPRODUCT(AF$19:AF$32,TRANSPOSE(D78:Q78))</f>
        <v>138.43550803416133</v>
      </c>
    </row>
    <row r="79" spans="1:19" x14ac:dyDescent="0.15">
      <c r="A79" s="2">
        <v>35217</v>
      </c>
      <c r="B79" s="7">
        <v>138</v>
      </c>
      <c r="C79">
        <f t="shared" si="13"/>
        <v>6</v>
      </c>
      <c r="D79">
        <f t="shared" si="14"/>
        <v>0</v>
      </c>
      <c r="E79">
        <f t="shared" si="15"/>
        <v>0</v>
      </c>
      <c r="F79">
        <f t="shared" si="16"/>
        <v>0</v>
      </c>
      <c r="G79">
        <f t="shared" si="17"/>
        <v>0</v>
      </c>
      <c r="H79">
        <f t="shared" si="18"/>
        <v>0</v>
      </c>
      <c r="I79">
        <f t="shared" si="19"/>
        <v>1</v>
      </c>
      <c r="J79">
        <f t="shared" si="20"/>
        <v>0</v>
      </c>
      <c r="K79">
        <f t="shared" si="21"/>
        <v>0</v>
      </c>
      <c r="L79">
        <f t="shared" si="22"/>
        <v>0</v>
      </c>
      <c r="M79">
        <f t="shared" si="23"/>
        <v>0</v>
      </c>
      <c r="N79">
        <f t="shared" si="24"/>
        <v>0</v>
      </c>
      <c r="O79">
        <v>78</v>
      </c>
      <c r="P79">
        <v>0</v>
      </c>
      <c r="Q79">
        <f t="shared" si="25"/>
        <v>0</v>
      </c>
      <c r="R79" cm="1">
        <f t="array" ref="R79">V$18+SUMPRODUCT(D79:O79,TRANSPOSE(V$19:V$30))</f>
        <v>137.58946691176473</v>
      </c>
      <c r="S79" s="1" cm="1">
        <f t="array" ref="S79">AF$18+SUMPRODUCT(AF$19:AF$32,TRANSPOSE(D79:Q79))</f>
        <v>138.12960366605432</v>
      </c>
    </row>
    <row r="80" spans="1:19" x14ac:dyDescent="0.15">
      <c r="A80" s="2">
        <v>35247</v>
      </c>
      <c r="B80" s="7">
        <v>137.5</v>
      </c>
      <c r="C80">
        <f t="shared" si="13"/>
        <v>7</v>
      </c>
      <c r="D80">
        <f t="shared" si="14"/>
        <v>0</v>
      </c>
      <c r="E80">
        <f t="shared" si="15"/>
        <v>0</v>
      </c>
      <c r="F80">
        <f t="shared" si="16"/>
        <v>0</v>
      </c>
      <c r="G80">
        <f t="shared" si="17"/>
        <v>0</v>
      </c>
      <c r="H80">
        <f t="shared" si="18"/>
        <v>0</v>
      </c>
      <c r="I80">
        <f t="shared" si="19"/>
        <v>0</v>
      </c>
      <c r="J80">
        <f t="shared" si="20"/>
        <v>1</v>
      </c>
      <c r="K80">
        <f t="shared" si="21"/>
        <v>0</v>
      </c>
      <c r="L80">
        <f t="shared" si="22"/>
        <v>0</v>
      </c>
      <c r="M80">
        <f t="shared" si="23"/>
        <v>0</v>
      </c>
      <c r="N80">
        <f t="shared" si="24"/>
        <v>0</v>
      </c>
      <c r="O80">
        <v>79</v>
      </c>
      <c r="P80">
        <v>0</v>
      </c>
      <c r="Q80">
        <f t="shared" si="25"/>
        <v>0</v>
      </c>
      <c r="R80" cm="1">
        <f t="array" ref="R80">V$18+SUMPRODUCT(D80:O80,TRANSPOSE(V$19:V$30))</f>
        <v>134.37696691176475</v>
      </c>
      <c r="S80" s="1" cm="1">
        <f t="array" ref="S80">AF$18+SUMPRODUCT(AF$19:AF$32,TRANSPOSE(D80:Q80))</f>
        <v>133.69332868726505</v>
      </c>
    </row>
    <row r="81" spans="1:19" x14ac:dyDescent="0.15">
      <c r="A81" s="2">
        <v>35278</v>
      </c>
      <c r="B81" s="7">
        <v>144.19999999999999</v>
      </c>
      <c r="C81">
        <f t="shared" si="13"/>
        <v>8</v>
      </c>
      <c r="D81">
        <f t="shared" si="14"/>
        <v>0</v>
      </c>
      <c r="E81">
        <f t="shared" si="15"/>
        <v>0</v>
      </c>
      <c r="F81">
        <f t="shared" si="16"/>
        <v>0</v>
      </c>
      <c r="G81">
        <f t="shared" si="17"/>
        <v>0</v>
      </c>
      <c r="H81">
        <f t="shared" si="18"/>
        <v>0</v>
      </c>
      <c r="I81">
        <f t="shared" si="19"/>
        <v>0</v>
      </c>
      <c r="J81">
        <f t="shared" si="20"/>
        <v>0</v>
      </c>
      <c r="K81">
        <f t="shared" si="21"/>
        <v>1</v>
      </c>
      <c r="L81">
        <f t="shared" si="22"/>
        <v>0</v>
      </c>
      <c r="M81">
        <f t="shared" si="23"/>
        <v>0</v>
      </c>
      <c r="N81">
        <f t="shared" si="24"/>
        <v>0</v>
      </c>
      <c r="O81">
        <v>80</v>
      </c>
      <c r="P81">
        <v>0</v>
      </c>
      <c r="Q81">
        <f t="shared" si="25"/>
        <v>0</v>
      </c>
      <c r="R81" cm="1">
        <f t="array" ref="R81">V$18+SUMPRODUCT(D81:O81,TRANSPOSE(V$19:V$30))</f>
        <v>133.30196691176477</v>
      </c>
      <c r="S81" s="1" cm="1">
        <f t="array" ref="S81">AF$18+SUMPRODUCT(AF$19:AF$32,TRANSPOSE(D81:Q81))</f>
        <v>131.67036901805517</v>
      </c>
    </row>
    <row r="82" spans="1:19" x14ac:dyDescent="0.15">
      <c r="A82" s="2">
        <v>35309</v>
      </c>
      <c r="B82" s="7">
        <v>128.69999999999999</v>
      </c>
      <c r="C82">
        <f t="shared" si="13"/>
        <v>9</v>
      </c>
      <c r="D82">
        <f t="shared" si="14"/>
        <v>0</v>
      </c>
      <c r="E82">
        <f t="shared" si="15"/>
        <v>0</v>
      </c>
      <c r="F82">
        <f t="shared" si="16"/>
        <v>0</v>
      </c>
      <c r="G82">
        <f t="shared" si="17"/>
        <v>0</v>
      </c>
      <c r="H82">
        <f t="shared" si="18"/>
        <v>0</v>
      </c>
      <c r="I82">
        <f t="shared" si="19"/>
        <v>0</v>
      </c>
      <c r="J82">
        <f t="shared" si="20"/>
        <v>0</v>
      </c>
      <c r="K82">
        <f t="shared" si="21"/>
        <v>0</v>
      </c>
      <c r="L82">
        <f t="shared" si="22"/>
        <v>1</v>
      </c>
      <c r="M82">
        <f t="shared" si="23"/>
        <v>0</v>
      </c>
      <c r="N82">
        <f t="shared" si="24"/>
        <v>0</v>
      </c>
      <c r="O82">
        <v>81</v>
      </c>
      <c r="P82">
        <v>0</v>
      </c>
      <c r="Q82">
        <f t="shared" si="25"/>
        <v>0</v>
      </c>
      <c r="R82" cm="1">
        <f t="array" ref="R82">V$18+SUMPRODUCT(D82:O82,TRANSPOSE(V$19:V$30))</f>
        <v>127.03321691176475</v>
      </c>
      <c r="S82" s="1" cm="1">
        <f t="array" ref="S82">AF$18+SUMPRODUCT(AF$19:AF$32,TRANSPOSE(D82:Q82))</f>
        <v>126.28240934884525</v>
      </c>
    </row>
    <row r="83" spans="1:19" x14ac:dyDescent="0.15">
      <c r="A83" s="2">
        <v>35339</v>
      </c>
      <c r="B83" s="7">
        <v>130.80000000000001</v>
      </c>
      <c r="C83">
        <f t="shared" si="13"/>
        <v>10</v>
      </c>
      <c r="D83">
        <f t="shared" si="14"/>
        <v>0</v>
      </c>
      <c r="E83">
        <f t="shared" si="15"/>
        <v>0</v>
      </c>
      <c r="F83">
        <f t="shared" si="16"/>
        <v>0</v>
      </c>
      <c r="G83">
        <f t="shared" si="17"/>
        <v>0</v>
      </c>
      <c r="H83">
        <f t="shared" si="18"/>
        <v>0</v>
      </c>
      <c r="I83">
        <f t="shared" si="19"/>
        <v>0</v>
      </c>
      <c r="J83">
        <f t="shared" si="20"/>
        <v>0</v>
      </c>
      <c r="K83">
        <f t="shared" si="21"/>
        <v>0</v>
      </c>
      <c r="L83">
        <f t="shared" si="22"/>
        <v>0</v>
      </c>
      <c r="M83">
        <f t="shared" si="23"/>
        <v>1</v>
      </c>
      <c r="N83">
        <f t="shared" si="24"/>
        <v>0</v>
      </c>
      <c r="O83">
        <v>82</v>
      </c>
      <c r="P83">
        <v>0</v>
      </c>
      <c r="Q83">
        <f t="shared" si="25"/>
        <v>0</v>
      </c>
      <c r="R83" cm="1">
        <f t="array" ref="R83">V$18+SUMPRODUCT(D83:O83,TRANSPOSE(V$19:V$30))</f>
        <v>131.43321691176473</v>
      </c>
      <c r="S83" s="1" cm="1">
        <f t="array" ref="S83">AF$18+SUMPRODUCT(AF$19:AF$32,TRANSPOSE(D83:Q83))</f>
        <v>129.39944967963538</v>
      </c>
    </row>
    <row r="84" spans="1:19" x14ac:dyDescent="0.15">
      <c r="A84" s="2">
        <v>35370</v>
      </c>
      <c r="B84" s="7">
        <v>111.5</v>
      </c>
      <c r="C84">
        <f t="shared" si="13"/>
        <v>11</v>
      </c>
      <c r="D84">
        <f t="shared" si="14"/>
        <v>0</v>
      </c>
      <c r="E84">
        <f t="shared" si="15"/>
        <v>0</v>
      </c>
      <c r="F84">
        <f t="shared" si="16"/>
        <v>0</v>
      </c>
      <c r="G84">
        <f t="shared" si="17"/>
        <v>0</v>
      </c>
      <c r="H84">
        <f t="shared" si="18"/>
        <v>0</v>
      </c>
      <c r="I84">
        <f t="shared" si="19"/>
        <v>0</v>
      </c>
      <c r="J84">
        <f t="shared" si="20"/>
        <v>0</v>
      </c>
      <c r="K84">
        <f t="shared" si="21"/>
        <v>0</v>
      </c>
      <c r="L84">
        <f t="shared" si="22"/>
        <v>0</v>
      </c>
      <c r="M84">
        <f t="shared" si="23"/>
        <v>0</v>
      </c>
      <c r="N84">
        <f t="shared" si="24"/>
        <v>1</v>
      </c>
      <c r="O84">
        <v>83</v>
      </c>
      <c r="P84">
        <v>0</v>
      </c>
      <c r="Q84">
        <f t="shared" si="25"/>
        <v>0</v>
      </c>
      <c r="R84" cm="1">
        <f t="array" ref="R84">V$18+SUMPRODUCT(D84:O84,TRANSPOSE(V$19:V$30))</f>
        <v>109.30196691176474</v>
      </c>
      <c r="S84" s="1" cm="1">
        <f t="array" ref="S84">AF$18+SUMPRODUCT(AF$19:AF$32,TRANSPOSE(D84:Q84))</f>
        <v>109.05649001042549</v>
      </c>
    </row>
    <row r="85" spans="1:19" x14ac:dyDescent="0.15">
      <c r="A85" s="2">
        <v>35400</v>
      </c>
      <c r="B85" s="7">
        <v>93.1</v>
      </c>
      <c r="C85">
        <f t="shared" si="13"/>
        <v>12</v>
      </c>
      <c r="D85">
        <f t="shared" si="14"/>
        <v>0</v>
      </c>
      <c r="E85">
        <f t="shared" si="15"/>
        <v>0</v>
      </c>
      <c r="F85">
        <f t="shared" si="16"/>
        <v>0</v>
      </c>
      <c r="G85">
        <f t="shared" si="17"/>
        <v>0</v>
      </c>
      <c r="H85">
        <f t="shared" si="18"/>
        <v>0</v>
      </c>
      <c r="I85">
        <f t="shared" si="19"/>
        <v>0</v>
      </c>
      <c r="J85">
        <f t="shared" si="20"/>
        <v>0</v>
      </c>
      <c r="K85">
        <f t="shared" si="21"/>
        <v>0</v>
      </c>
      <c r="L85">
        <f t="shared" si="22"/>
        <v>0</v>
      </c>
      <c r="M85">
        <f t="shared" si="23"/>
        <v>0</v>
      </c>
      <c r="N85">
        <f t="shared" si="24"/>
        <v>0</v>
      </c>
      <c r="O85">
        <v>84</v>
      </c>
      <c r="P85">
        <v>0</v>
      </c>
      <c r="Q85">
        <f t="shared" si="25"/>
        <v>0</v>
      </c>
      <c r="R85" cm="1">
        <f t="array" ref="R85">V$18+SUMPRODUCT(D85:O85,TRANSPOSE(V$19:V$30))</f>
        <v>97.376966911764754</v>
      </c>
      <c r="S85" s="1" cm="1">
        <f t="array" ref="S85">AF$18+SUMPRODUCT(AF$19:AF$32,TRANSPOSE(D85:Q85))</f>
        <v>98.193530341215649</v>
      </c>
    </row>
    <row r="86" spans="1:19" x14ac:dyDescent="0.15">
      <c r="A86" s="2">
        <v>35431</v>
      </c>
      <c r="B86" s="7">
        <v>82.2</v>
      </c>
      <c r="C86">
        <f t="shared" si="13"/>
        <v>1</v>
      </c>
      <c r="D86">
        <f t="shared" si="14"/>
        <v>1</v>
      </c>
      <c r="E86">
        <f t="shared" si="15"/>
        <v>0</v>
      </c>
      <c r="F86">
        <f t="shared" si="16"/>
        <v>0</v>
      </c>
      <c r="G86">
        <f t="shared" si="17"/>
        <v>0</v>
      </c>
      <c r="H86">
        <f t="shared" si="18"/>
        <v>0</v>
      </c>
      <c r="I86">
        <f t="shared" si="19"/>
        <v>0</v>
      </c>
      <c r="J86">
        <f t="shared" si="20"/>
        <v>0</v>
      </c>
      <c r="K86">
        <f t="shared" si="21"/>
        <v>0</v>
      </c>
      <c r="L86">
        <f t="shared" si="22"/>
        <v>0</v>
      </c>
      <c r="M86">
        <f t="shared" si="23"/>
        <v>0</v>
      </c>
      <c r="N86">
        <f t="shared" si="24"/>
        <v>0</v>
      </c>
      <c r="O86">
        <v>85</v>
      </c>
      <c r="P86">
        <v>0</v>
      </c>
      <c r="Q86">
        <f t="shared" si="25"/>
        <v>0</v>
      </c>
      <c r="R86" cm="1">
        <f t="array" ref="R86">V$18+SUMPRODUCT(D86:O86,TRANSPOSE(V$19:V$30))</f>
        <v>93.32357230392158</v>
      </c>
      <c r="S86" s="1" cm="1">
        <f t="array" ref="S86">AF$18+SUMPRODUCT(AF$19:AF$32,TRANSPOSE(D86:Q86))</f>
        <v>95.685340303756362</v>
      </c>
    </row>
    <row r="87" spans="1:19" x14ac:dyDescent="0.15">
      <c r="A87" s="2">
        <v>35462</v>
      </c>
      <c r="B87" s="7">
        <v>94.7</v>
      </c>
      <c r="C87">
        <f t="shared" si="13"/>
        <v>2</v>
      </c>
      <c r="D87">
        <f t="shared" si="14"/>
        <v>0</v>
      </c>
      <c r="E87">
        <f t="shared" si="15"/>
        <v>1</v>
      </c>
      <c r="F87">
        <f t="shared" si="16"/>
        <v>0</v>
      </c>
      <c r="G87">
        <f t="shared" si="17"/>
        <v>0</v>
      </c>
      <c r="H87">
        <f t="shared" si="18"/>
        <v>0</v>
      </c>
      <c r="I87">
        <f t="shared" si="19"/>
        <v>0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24"/>
        <v>0</v>
      </c>
      <c r="O87">
        <v>86</v>
      </c>
      <c r="P87">
        <v>0</v>
      </c>
      <c r="Q87">
        <f t="shared" si="25"/>
        <v>0</v>
      </c>
      <c r="R87" cm="1">
        <f t="array" ref="R87">V$18+SUMPRODUCT(D87:O87,TRANSPOSE(V$19:V$30))</f>
        <v>97.604822303921623</v>
      </c>
      <c r="S87" s="1" cm="1">
        <f t="array" ref="S87">AF$18+SUMPRODUCT(AF$19:AF$32,TRANSPOSE(D87:Q87))</f>
        <v>100.47943593564958</v>
      </c>
    </row>
    <row r="88" spans="1:19" x14ac:dyDescent="0.15">
      <c r="A88" s="2">
        <v>35490</v>
      </c>
      <c r="B88" s="7">
        <v>120.4</v>
      </c>
      <c r="C88">
        <f t="shared" si="13"/>
        <v>3</v>
      </c>
      <c r="D88">
        <f t="shared" si="14"/>
        <v>0</v>
      </c>
      <c r="E88">
        <f t="shared" si="15"/>
        <v>0</v>
      </c>
      <c r="F88">
        <f t="shared" si="16"/>
        <v>1</v>
      </c>
      <c r="G88">
        <f t="shared" si="17"/>
        <v>0</v>
      </c>
      <c r="H88">
        <f t="shared" si="18"/>
        <v>0</v>
      </c>
      <c r="I88">
        <f t="shared" si="19"/>
        <v>0</v>
      </c>
      <c r="J88">
        <f t="shared" si="20"/>
        <v>0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24"/>
        <v>0</v>
      </c>
      <c r="O88">
        <v>87</v>
      </c>
      <c r="P88">
        <v>0</v>
      </c>
      <c r="Q88">
        <f t="shared" si="25"/>
        <v>0</v>
      </c>
      <c r="R88" cm="1">
        <f t="array" ref="R88">V$18+SUMPRODUCT(D88:O88,TRANSPOSE(V$19:V$30))</f>
        <v>124.22357230392163</v>
      </c>
      <c r="S88" s="1" cm="1">
        <f t="array" ref="S88">AF$18+SUMPRODUCT(AF$19:AF$32,TRANSPOSE(D88:Q88))</f>
        <v>124.42115061516155</v>
      </c>
    </row>
    <row r="89" spans="1:19" x14ac:dyDescent="0.15">
      <c r="A89" s="2">
        <v>35521</v>
      </c>
      <c r="B89" s="7">
        <v>142.30000000000001</v>
      </c>
      <c r="C89">
        <f t="shared" si="13"/>
        <v>4</v>
      </c>
      <c r="D89">
        <f t="shared" si="14"/>
        <v>0</v>
      </c>
      <c r="E89">
        <f t="shared" si="15"/>
        <v>0</v>
      </c>
      <c r="F89">
        <f t="shared" si="16"/>
        <v>0</v>
      </c>
      <c r="G89">
        <f t="shared" si="17"/>
        <v>1</v>
      </c>
      <c r="H89">
        <f t="shared" si="18"/>
        <v>0</v>
      </c>
      <c r="I89">
        <f t="shared" si="19"/>
        <v>0</v>
      </c>
      <c r="J89">
        <f t="shared" si="20"/>
        <v>0</v>
      </c>
      <c r="K89">
        <f t="shared" si="21"/>
        <v>0</v>
      </c>
      <c r="L89">
        <f t="shared" si="22"/>
        <v>0</v>
      </c>
      <c r="M89">
        <f t="shared" si="23"/>
        <v>0</v>
      </c>
      <c r="N89">
        <f t="shared" si="24"/>
        <v>0</v>
      </c>
      <c r="O89">
        <v>88</v>
      </c>
      <c r="P89">
        <v>0</v>
      </c>
      <c r="Q89">
        <f t="shared" si="25"/>
        <v>0</v>
      </c>
      <c r="R89" cm="1">
        <f t="array" ref="R89">V$18+SUMPRODUCT(D89:O89,TRANSPOSE(V$19:V$30))</f>
        <v>137.72982230392159</v>
      </c>
      <c r="S89" s="1" cm="1">
        <f t="array" ref="S89">AF$18+SUMPRODUCT(AF$19:AF$32,TRANSPOSE(D89:Q89))</f>
        <v>136.40096053276889</v>
      </c>
    </row>
    <row r="90" spans="1:19" x14ac:dyDescent="0.15">
      <c r="A90" s="2">
        <v>35551</v>
      </c>
      <c r="B90" s="7">
        <v>136.30000000000001</v>
      </c>
      <c r="C90">
        <f t="shared" si="13"/>
        <v>5</v>
      </c>
      <c r="D90">
        <f t="shared" si="14"/>
        <v>0</v>
      </c>
      <c r="E90">
        <f t="shared" si="15"/>
        <v>0</v>
      </c>
      <c r="F90">
        <f t="shared" si="16"/>
        <v>0</v>
      </c>
      <c r="G90">
        <f t="shared" si="17"/>
        <v>0</v>
      </c>
      <c r="H90">
        <f t="shared" si="18"/>
        <v>1</v>
      </c>
      <c r="I90">
        <f t="shared" si="19"/>
        <v>0</v>
      </c>
      <c r="J90">
        <f t="shared" si="20"/>
        <v>0</v>
      </c>
      <c r="K90">
        <f t="shared" si="21"/>
        <v>0</v>
      </c>
      <c r="L90">
        <f t="shared" si="22"/>
        <v>0</v>
      </c>
      <c r="M90">
        <f t="shared" si="23"/>
        <v>0</v>
      </c>
      <c r="N90">
        <f t="shared" si="24"/>
        <v>0</v>
      </c>
      <c r="O90">
        <v>89</v>
      </c>
      <c r="P90">
        <v>0</v>
      </c>
      <c r="Q90">
        <f t="shared" si="25"/>
        <v>0</v>
      </c>
      <c r="R90" cm="1">
        <f t="array" ref="R90">V$18+SUMPRODUCT(D90:O90,TRANSPOSE(V$19:V$30))</f>
        <v>143.4735723039216</v>
      </c>
      <c r="S90" s="1" cm="1">
        <f t="array" ref="S90">AF$18+SUMPRODUCT(AF$19:AF$32,TRANSPOSE(D90:Q90))</f>
        <v>143.22362759323326</v>
      </c>
    </row>
    <row r="91" spans="1:19" x14ac:dyDescent="0.15">
      <c r="A91" s="2">
        <v>35582</v>
      </c>
      <c r="B91" s="7">
        <v>140.4</v>
      </c>
      <c r="C91">
        <f t="shared" si="13"/>
        <v>6</v>
      </c>
      <c r="D91">
        <f t="shared" si="14"/>
        <v>0</v>
      </c>
      <c r="E91">
        <f t="shared" si="15"/>
        <v>0</v>
      </c>
      <c r="F91">
        <f t="shared" si="16"/>
        <v>0</v>
      </c>
      <c r="G91">
        <f t="shared" si="17"/>
        <v>0</v>
      </c>
      <c r="H91">
        <f t="shared" si="18"/>
        <v>0</v>
      </c>
      <c r="I91">
        <f t="shared" si="19"/>
        <v>1</v>
      </c>
      <c r="J91">
        <f t="shared" si="20"/>
        <v>0</v>
      </c>
      <c r="K91">
        <f t="shared" si="21"/>
        <v>0</v>
      </c>
      <c r="L91">
        <f t="shared" si="22"/>
        <v>0</v>
      </c>
      <c r="M91">
        <f t="shared" si="23"/>
        <v>0</v>
      </c>
      <c r="N91">
        <f t="shared" si="24"/>
        <v>0</v>
      </c>
      <c r="O91">
        <v>90</v>
      </c>
      <c r="P91">
        <v>0</v>
      </c>
      <c r="Q91">
        <f t="shared" si="25"/>
        <v>0</v>
      </c>
      <c r="R91" cm="1">
        <f t="array" ref="R91">V$18+SUMPRODUCT(D91:O91,TRANSPOSE(V$19:V$30))</f>
        <v>142.36732230392161</v>
      </c>
      <c r="S91" s="1" cm="1">
        <f t="array" ref="S91">AF$18+SUMPRODUCT(AF$19:AF$32,TRANSPOSE(D91:Q91))</f>
        <v>142.91772322512625</v>
      </c>
    </row>
    <row r="92" spans="1:19" x14ac:dyDescent="0.15">
      <c r="A92" s="2">
        <v>35612</v>
      </c>
      <c r="B92" s="7">
        <v>134.6</v>
      </c>
      <c r="C92">
        <f t="shared" si="13"/>
        <v>7</v>
      </c>
      <c r="D92">
        <f t="shared" si="14"/>
        <v>0</v>
      </c>
      <c r="E92">
        <f t="shared" si="15"/>
        <v>0</v>
      </c>
      <c r="F92">
        <f t="shared" si="16"/>
        <v>0</v>
      </c>
      <c r="G92">
        <f t="shared" si="17"/>
        <v>0</v>
      </c>
      <c r="H92">
        <f t="shared" si="18"/>
        <v>0</v>
      </c>
      <c r="I92">
        <f t="shared" si="19"/>
        <v>0</v>
      </c>
      <c r="J92">
        <f t="shared" si="20"/>
        <v>1</v>
      </c>
      <c r="K92">
        <f t="shared" si="21"/>
        <v>0</v>
      </c>
      <c r="L92">
        <f t="shared" si="22"/>
        <v>0</v>
      </c>
      <c r="M92">
        <f t="shared" si="23"/>
        <v>0</v>
      </c>
      <c r="N92">
        <f t="shared" si="24"/>
        <v>0</v>
      </c>
      <c r="O92">
        <v>91</v>
      </c>
      <c r="P92">
        <v>0</v>
      </c>
      <c r="Q92">
        <f t="shared" si="25"/>
        <v>0</v>
      </c>
      <c r="R92" cm="1">
        <f t="array" ref="R92">V$18+SUMPRODUCT(D92:O92,TRANSPOSE(V$19:V$30))</f>
        <v>139.15482230392161</v>
      </c>
      <c r="S92" s="1" cm="1">
        <f t="array" ref="S92">AF$18+SUMPRODUCT(AF$19:AF$32,TRANSPOSE(D92:Q92))</f>
        <v>138.48144824633695</v>
      </c>
    </row>
    <row r="93" spans="1:19" x14ac:dyDescent="0.15">
      <c r="A93" s="2">
        <v>35643</v>
      </c>
      <c r="B93" s="7">
        <v>126.5</v>
      </c>
      <c r="C93">
        <f t="shared" si="13"/>
        <v>8</v>
      </c>
      <c r="D93">
        <f t="shared" si="14"/>
        <v>0</v>
      </c>
      <c r="E93">
        <f t="shared" si="15"/>
        <v>0</v>
      </c>
      <c r="F93">
        <f t="shared" si="16"/>
        <v>0</v>
      </c>
      <c r="G93">
        <f t="shared" si="17"/>
        <v>0</v>
      </c>
      <c r="H93">
        <f t="shared" si="18"/>
        <v>0</v>
      </c>
      <c r="I93">
        <f t="shared" si="19"/>
        <v>0</v>
      </c>
      <c r="J93">
        <f t="shared" si="20"/>
        <v>0</v>
      </c>
      <c r="K93">
        <f t="shared" si="21"/>
        <v>1</v>
      </c>
      <c r="L93">
        <f t="shared" si="22"/>
        <v>0</v>
      </c>
      <c r="M93">
        <f t="shared" si="23"/>
        <v>0</v>
      </c>
      <c r="N93">
        <f t="shared" si="24"/>
        <v>0</v>
      </c>
      <c r="O93">
        <v>92</v>
      </c>
      <c r="P93">
        <v>0</v>
      </c>
      <c r="Q93">
        <f t="shared" si="25"/>
        <v>0</v>
      </c>
      <c r="R93" cm="1">
        <f t="array" ref="R93">V$18+SUMPRODUCT(D93:O93,TRANSPOSE(V$19:V$30))</f>
        <v>138.07982230392162</v>
      </c>
      <c r="S93" s="1" cm="1">
        <f t="array" ref="S93">AF$18+SUMPRODUCT(AF$19:AF$32,TRANSPOSE(D93:Q93))</f>
        <v>136.45848857712707</v>
      </c>
    </row>
    <row r="94" spans="1:19" x14ac:dyDescent="0.15">
      <c r="A94" s="2">
        <v>35674</v>
      </c>
      <c r="B94" s="7">
        <v>139.19999999999999</v>
      </c>
      <c r="C94">
        <f t="shared" si="13"/>
        <v>9</v>
      </c>
      <c r="D94">
        <f t="shared" si="14"/>
        <v>0</v>
      </c>
      <c r="E94">
        <f t="shared" si="15"/>
        <v>0</v>
      </c>
      <c r="F94">
        <f t="shared" si="16"/>
        <v>0</v>
      </c>
      <c r="G94">
        <f t="shared" si="17"/>
        <v>0</v>
      </c>
      <c r="H94">
        <f t="shared" si="18"/>
        <v>0</v>
      </c>
      <c r="I94">
        <f t="shared" si="19"/>
        <v>0</v>
      </c>
      <c r="J94">
        <f t="shared" si="20"/>
        <v>0</v>
      </c>
      <c r="K94">
        <f t="shared" si="21"/>
        <v>0</v>
      </c>
      <c r="L94">
        <f t="shared" si="22"/>
        <v>1</v>
      </c>
      <c r="M94">
        <f t="shared" si="23"/>
        <v>0</v>
      </c>
      <c r="N94">
        <f t="shared" si="24"/>
        <v>0</v>
      </c>
      <c r="O94">
        <v>93</v>
      </c>
      <c r="P94">
        <v>0</v>
      </c>
      <c r="Q94">
        <f t="shared" si="25"/>
        <v>0</v>
      </c>
      <c r="R94" cm="1">
        <f t="array" ref="R94">V$18+SUMPRODUCT(D94:O94,TRANSPOSE(V$19:V$30))</f>
        <v>131.81107230392161</v>
      </c>
      <c r="S94" s="1" cm="1">
        <f t="array" ref="S94">AF$18+SUMPRODUCT(AF$19:AF$32,TRANSPOSE(D94:Q94))</f>
        <v>131.07052890791715</v>
      </c>
    </row>
    <row r="95" spans="1:19" x14ac:dyDescent="0.15">
      <c r="A95" s="2">
        <v>35704</v>
      </c>
      <c r="B95" s="7">
        <v>139</v>
      </c>
      <c r="C95">
        <f t="shared" si="13"/>
        <v>10</v>
      </c>
      <c r="D95">
        <f t="shared" si="14"/>
        <v>0</v>
      </c>
      <c r="E95">
        <f t="shared" si="15"/>
        <v>0</v>
      </c>
      <c r="F95">
        <f t="shared" si="16"/>
        <v>0</v>
      </c>
      <c r="G95">
        <f t="shared" si="17"/>
        <v>0</v>
      </c>
      <c r="H95">
        <f t="shared" si="18"/>
        <v>0</v>
      </c>
      <c r="I95">
        <f t="shared" si="19"/>
        <v>0</v>
      </c>
      <c r="J95">
        <f t="shared" si="20"/>
        <v>0</v>
      </c>
      <c r="K95">
        <f t="shared" si="21"/>
        <v>0</v>
      </c>
      <c r="L95">
        <f t="shared" si="22"/>
        <v>0</v>
      </c>
      <c r="M95">
        <f t="shared" si="23"/>
        <v>1</v>
      </c>
      <c r="N95">
        <f t="shared" si="24"/>
        <v>0</v>
      </c>
      <c r="O95">
        <v>94</v>
      </c>
      <c r="P95">
        <v>0</v>
      </c>
      <c r="Q95">
        <f t="shared" si="25"/>
        <v>0</v>
      </c>
      <c r="R95" cm="1">
        <f t="array" ref="R95">V$18+SUMPRODUCT(D95:O95,TRANSPOSE(V$19:V$30))</f>
        <v>136.21107230392161</v>
      </c>
      <c r="S95" s="1" cm="1">
        <f t="array" ref="S95">AF$18+SUMPRODUCT(AF$19:AF$32,TRANSPOSE(D95:Q95))</f>
        <v>134.18756923870728</v>
      </c>
    </row>
    <row r="96" spans="1:19" x14ac:dyDescent="0.15">
      <c r="A96" s="2">
        <v>35735</v>
      </c>
      <c r="B96" s="7">
        <v>112.4</v>
      </c>
      <c r="C96">
        <f t="shared" si="13"/>
        <v>11</v>
      </c>
      <c r="D96">
        <f t="shared" si="14"/>
        <v>0</v>
      </c>
      <c r="E96">
        <f t="shared" si="15"/>
        <v>0</v>
      </c>
      <c r="F96">
        <f t="shared" si="16"/>
        <v>0</v>
      </c>
      <c r="G96">
        <f t="shared" si="17"/>
        <v>0</v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21"/>
        <v>0</v>
      </c>
      <c r="L96">
        <f t="shared" si="22"/>
        <v>0</v>
      </c>
      <c r="M96">
        <f t="shared" si="23"/>
        <v>0</v>
      </c>
      <c r="N96">
        <f t="shared" si="24"/>
        <v>1</v>
      </c>
      <c r="O96">
        <v>95</v>
      </c>
      <c r="P96">
        <v>0</v>
      </c>
      <c r="Q96">
        <f t="shared" si="25"/>
        <v>0</v>
      </c>
      <c r="R96" cm="1">
        <f t="array" ref="R96">V$18+SUMPRODUCT(D96:O96,TRANSPOSE(V$19:V$30))</f>
        <v>114.0798223039216</v>
      </c>
      <c r="S96" s="1" cm="1">
        <f t="array" ref="S96">AF$18+SUMPRODUCT(AF$19:AF$32,TRANSPOSE(D96:Q96))</f>
        <v>113.84460956949741</v>
      </c>
    </row>
    <row r="97" spans="1:19" x14ac:dyDescent="0.15">
      <c r="A97" s="2">
        <v>35765</v>
      </c>
      <c r="B97" s="7">
        <v>106</v>
      </c>
      <c r="C97">
        <f t="shared" si="13"/>
        <v>12</v>
      </c>
      <c r="D97">
        <f t="shared" si="14"/>
        <v>0</v>
      </c>
      <c r="E97">
        <f t="shared" si="15"/>
        <v>0</v>
      </c>
      <c r="F97">
        <f t="shared" si="16"/>
        <v>0</v>
      </c>
      <c r="G97">
        <f t="shared" si="17"/>
        <v>0</v>
      </c>
      <c r="H97">
        <f t="shared" si="18"/>
        <v>0</v>
      </c>
      <c r="I97">
        <f t="shared" si="19"/>
        <v>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24"/>
        <v>0</v>
      </c>
      <c r="O97">
        <v>96</v>
      </c>
      <c r="P97">
        <v>0</v>
      </c>
      <c r="Q97">
        <f t="shared" si="25"/>
        <v>0</v>
      </c>
      <c r="R97" cm="1">
        <f t="array" ref="R97">V$18+SUMPRODUCT(D97:O97,TRANSPOSE(V$19:V$30))</f>
        <v>102.15482230392161</v>
      </c>
      <c r="S97" s="1" cm="1">
        <f t="array" ref="S97">AF$18+SUMPRODUCT(AF$19:AF$32,TRANSPOSE(D97:Q97))</f>
        <v>102.98164990028756</v>
      </c>
    </row>
    <row r="98" spans="1:19" x14ac:dyDescent="0.15">
      <c r="A98" s="2">
        <v>35796</v>
      </c>
      <c r="B98" s="7">
        <v>91.2</v>
      </c>
      <c r="C98">
        <f t="shared" si="13"/>
        <v>1</v>
      </c>
      <c r="D98">
        <f t="shared" si="14"/>
        <v>1</v>
      </c>
      <c r="E98">
        <f t="shared" si="15"/>
        <v>0</v>
      </c>
      <c r="F98">
        <f t="shared" si="16"/>
        <v>0</v>
      </c>
      <c r="G98">
        <f t="shared" si="17"/>
        <v>0</v>
      </c>
      <c r="H98">
        <f t="shared" si="18"/>
        <v>0</v>
      </c>
      <c r="I98">
        <f t="shared" si="19"/>
        <v>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24"/>
        <v>0</v>
      </c>
      <c r="O98">
        <v>97</v>
      </c>
      <c r="P98">
        <v>0</v>
      </c>
      <c r="Q98">
        <f t="shared" si="25"/>
        <v>0</v>
      </c>
      <c r="R98" cm="1">
        <f t="array" ref="R98">V$18+SUMPRODUCT(D98:O98,TRANSPOSE(V$19:V$30))</f>
        <v>98.101427696078446</v>
      </c>
      <c r="S98" s="1" cm="1">
        <f t="array" ref="S98">AF$18+SUMPRODUCT(AF$19:AF$32,TRANSPOSE(D98:Q98))</f>
        <v>100.47345986282828</v>
      </c>
    </row>
    <row r="99" spans="1:19" x14ac:dyDescent="0.15">
      <c r="A99" s="2">
        <v>35827</v>
      </c>
      <c r="B99" s="7">
        <v>101.1</v>
      </c>
      <c r="C99">
        <f t="shared" si="13"/>
        <v>2</v>
      </c>
      <c r="D99">
        <f t="shared" si="14"/>
        <v>0</v>
      </c>
      <c r="E99">
        <f t="shared" si="15"/>
        <v>1</v>
      </c>
      <c r="F99">
        <f t="shared" si="16"/>
        <v>0</v>
      </c>
      <c r="G99">
        <f t="shared" si="17"/>
        <v>0</v>
      </c>
      <c r="H99">
        <f t="shared" si="18"/>
        <v>0</v>
      </c>
      <c r="I99">
        <f t="shared" si="19"/>
        <v>0</v>
      </c>
      <c r="J99">
        <f t="shared" si="20"/>
        <v>0</v>
      </c>
      <c r="K99">
        <f t="shared" si="21"/>
        <v>0</v>
      </c>
      <c r="L99">
        <f t="shared" si="22"/>
        <v>0</v>
      </c>
      <c r="M99">
        <f t="shared" si="23"/>
        <v>0</v>
      </c>
      <c r="N99">
        <f t="shared" si="24"/>
        <v>0</v>
      </c>
      <c r="O99">
        <v>98</v>
      </c>
      <c r="P99">
        <v>0</v>
      </c>
      <c r="Q99">
        <f t="shared" si="25"/>
        <v>0</v>
      </c>
      <c r="R99" cm="1">
        <f t="array" ref="R99">V$18+SUMPRODUCT(D99:O99,TRANSPOSE(V$19:V$30))</f>
        <v>102.38267769607847</v>
      </c>
      <c r="S99" s="1" cm="1">
        <f t="array" ref="S99">AF$18+SUMPRODUCT(AF$19:AF$32,TRANSPOSE(D99:Q99))</f>
        <v>105.26755549472151</v>
      </c>
    </row>
    <row r="100" spans="1:19" x14ac:dyDescent="0.15">
      <c r="A100" s="2">
        <v>35855</v>
      </c>
      <c r="B100" s="7">
        <v>132.6</v>
      </c>
      <c r="C100">
        <f t="shared" si="13"/>
        <v>3</v>
      </c>
      <c r="D100">
        <f t="shared" si="14"/>
        <v>0</v>
      </c>
      <c r="E100">
        <f t="shared" si="15"/>
        <v>0</v>
      </c>
      <c r="F100">
        <f t="shared" si="16"/>
        <v>1</v>
      </c>
      <c r="G100">
        <f t="shared" si="17"/>
        <v>0</v>
      </c>
      <c r="H100">
        <f t="shared" si="18"/>
        <v>0</v>
      </c>
      <c r="I100">
        <f t="shared" si="19"/>
        <v>0</v>
      </c>
      <c r="J100">
        <f t="shared" si="20"/>
        <v>0</v>
      </c>
      <c r="K100">
        <f t="shared" si="21"/>
        <v>0</v>
      </c>
      <c r="L100">
        <f t="shared" si="22"/>
        <v>0</v>
      </c>
      <c r="M100">
        <f t="shared" si="23"/>
        <v>0</v>
      </c>
      <c r="N100">
        <f t="shared" si="24"/>
        <v>0</v>
      </c>
      <c r="O100">
        <v>99</v>
      </c>
      <c r="P100">
        <v>0</v>
      </c>
      <c r="Q100">
        <f t="shared" si="25"/>
        <v>0</v>
      </c>
      <c r="R100" cm="1">
        <f t="array" ref="R100">V$18+SUMPRODUCT(D100:O100,TRANSPOSE(V$19:V$30))</f>
        <v>129.00142769607848</v>
      </c>
      <c r="S100" s="1" cm="1">
        <f t="array" ref="S100">AF$18+SUMPRODUCT(AF$19:AF$32,TRANSPOSE(D100:Q100))</f>
        <v>129.20927017423347</v>
      </c>
    </row>
    <row r="101" spans="1:19" x14ac:dyDescent="0.15">
      <c r="A101" s="2">
        <v>35886</v>
      </c>
      <c r="B101" s="7">
        <v>144.9</v>
      </c>
      <c r="C101">
        <f t="shared" si="13"/>
        <v>4</v>
      </c>
      <c r="D101">
        <f t="shared" si="14"/>
        <v>0</v>
      </c>
      <c r="E101">
        <f t="shared" si="15"/>
        <v>0</v>
      </c>
      <c r="F101">
        <f t="shared" si="16"/>
        <v>0</v>
      </c>
      <c r="G101">
        <f t="shared" si="17"/>
        <v>1</v>
      </c>
      <c r="H101">
        <f t="shared" si="18"/>
        <v>0</v>
      </c>
      <c r="I101">
        <f t="shared" si="19"/>
        <v>0</v>
      </c>
      <c r="J101">
        <f t="shared" si="20"/>
        <v>0</v>
      </c>
      <c r="K101">
        <f t="shared" si="21"/>
        <v>0</v>
      </c>
      <c r="L101">
        <f t="shared" si="22"/>
        <v>0</v>
      </c>
      <c r="M101">
        <f t="shared" si="23"/>
        <v>0</v>
      </c>
      <c r="N101">
        <f t="shared" si="24"/>
        <v>0</v>
      </c>
      <c r="O101">
        <v>100</v>
      </c>
      <c r="P101">
        <v>0</v>
      </c>
      <c r="Q101">
        <f t="shared" si="25"/>
        <v>0</v>
      </c>
      <c r="R101" cm="1">
        <f t="array" ref="R101">V$18+SUMPRODUCT(D101:O101,TRANSPOSE(V$19:V$30))</f>
        <v>142.50767769607847</v>
      </c>
      <c r="S101" s="1" cm="1">
        <f t="array" ref="S101">AF$18+SUMPRODUCT(AF$19:AF$32,TRANSPOSE(D101:Q101))</f>
        <v>141.18908009184079</v>
      </c>
    </row>
    <row r="102" spans="1:19" x14ac:dyDescent="0.15">
      <c r="A102" s="2">
        <v>35916</v>
      </c>
      <c r="B102" s="7">
        <v>143.30000000000001</v>
      </c>
      <c r="C102">
        <f t="shared" si="13"/>
        <v>5</v>
      </c>
      <c r="D102">
        <f t="shared" si="14"/>
        <v>0</v>
      </c>
      <c r="E102">
        <f t="shared" si="15"/>
        <v>0</v>
      </c>
      <c r="F102">
        <f t="shared" si="16"/>
        <v>0</v>
      </c>
      <c r="G102">
        <f t="shared" si="17"/>
        <v>0</v>
      </c>
      <c r="H102">
        <f t="shared" si="18"/>
        <v>1</v>
      </c>
      <c r="I102">
        <f t="shared" si="19"/>
        <v>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24"/>
        <v>0</v>
      </c>
      <c r="O102">
        <v>101</v>
      </c>
      <c r="P102">
        <v>0</v>
      </c>
      <c r="Q102">
        <f t="shared" si="25"/>
        <v>0</v>
      </c>
      <c r="R102" cm="1">
        <f t="array" ref="R102">V$18+SUMPRODUCT(D102:O102,TRANSPOSE(V$19:V$30))</f>
        <v>148.25142769607848</v>
      </c>
      <c r="S102" s="1" cm="1">
        <f t="array" ref="S102">AF$18+SUMPRODUCT(AF$19:AF$32,TRANSPOSE(D102:Q102))</f>
        <v>148.01174715230516</v>
      </c>
    </row>
    <row r="103" spans="1:19" x14ac:dyDescent="0.15">
      <c r="A103" s="2">
        <v>35947</v>
      </c>
      <c r="B103" s="7">
        <v>159.6</v>
      </c>
      <c r="C103">
        <f t="shared" si="13"/>
        <v>6</v>
      </c>
      <c r="D103">
        <f t="shared" si="14"/>
        <v>0</v>
      </c>
      <c r="E103">
        <f t="shared" si="15"/>
        <v>0</v>
      </c>
      <c r="F103">
        <f t="shared" si="16"/>
        <v>0</v>
      </c>
      <c r="G103">
        <f t="shared" si="17"/>
        <v>0</v>
      </c>
      <c r="H103">
        <f t="shared" si="18"/>
        <v>0</v>
      </c>
      <c r="I103">
        <f t="shared" si="19"/>
        <v>1</v>
      </c>
      <c r="J103">
        <f t="shared" si="20"/>
        <v>0</v>
      </c>
      <c r="K103">
        <f t="shared" si="21"/>
        <v>0</v>
      </c>
      <c r="L103">
        <f t="shared" si="22"/>
        <v>0</v>
      </c>
      <c r="M103">
        <f t="shared" si="23"/>
        <v>0</v>
      </c>
      <c r="N103">
        <f t="shared" si="24"/>
        <v>0</v>
      </c>
      <c r="O103">
        <v>102</v>
      </c>
      <c r="P103">
        <v>0</v>
      </c>
      <c r="Q103">
        <f t="shared" si="25"/>
        <v>0</v>
      </c>
      <c r="R103" cm="1">
        <f t="array" ref="R103">V$18+SUMPRODUCT(D103:O103,TRANSPOSE(V$19:V$30))</f>
        <v>147.14517769607846</v>
      </c>
      <c r="S103" s="1" cm="1">
        <f t="array" ref="S103">AF$18+SUMPRODUCT(AF$19:AF$32,TRANSPOSE(D103:Q103))</f>
        <v>147.70584278419815</v>
      </c>
    </row>
    <row r="104" spans="1:19" x14ac:dyDescent="0.15">
      <c r="A104" s="2">
        <v>35977</v>
      </c>
      <c r="B104" s="7">
        <v>156</v>
      </c>
      <c r="C104">
        <f t="shared" si="13"/>
        <v>7</v>
      </c>
      <c r="D104">
        <f t="shared" si="14"/>
        <v>0</v>
      </c>
      <c r="E104">
        <f t="shared" si="15"/>
        <v>0</v>
      </c>
      <c r="F104">
        <f t="shared" si="16"/>
        <v>0</v>
      </c>
      <c r="G104">
        <f t="shared" si="17"/>
        <v>0</v>
      </c>
      <c r="H104">
        <f t="shared" si="18"/>
        <v>0</v>
      </c>
      <c r="I104">
        <f t="shared" si="19"/>
        <v>0</v>
      </c>
      <c r="J104">
        <f t="shared" si="20"/>
        <v>1</v>
      </c>
      <c r="K104">
        <f t="shared" si="21"/>
        <v>0</v>
      </c>
      <c r="L104">
        <f t="shared" si="22"/>
        <v>0</v>
      </c>
      <c r="M104">
        <f t="shared" si="23"/>
        <v>0</v>
      </c>
      <c r="N104">
        <f t="shared" si="24"/>
        <v>0</v>
      </c>
      <c r="O104">
        <v>103</v>
      </c>
      <c r="P104">
        <v>0</v>
      </c>
      <c r="Q104">
        <f t="shared" si="25"/>
        <v>0</v>
      </c>
      <c r="R104" cm="1">
        <f t="array" ref="R104">V$18+SUMPRODUCT(D104:O104,TRANSPOSE(V$19:V$30))</f>
        <v>143.93267769607849</v>
      </c>
      <c r="S104" s="1" cm="1">
        <f t="array" ref="S104">AF$18+SUMPRODUCT(AF$19:AF$32,TRANSPOSE(D104:Q104))</f>
        <v>143.26956780540888</v>
      </c>
    </row>
    <row r="105" spans="1:19" x14ac:dyDescent="0.15">
      <c r="A105" s="2">
        <v>36008</v>
      </c>
      <c r="B105" s="7">
        <v>147.5</v>
      </c>
      <c r="C105">
        <f t="shared" si="13"/>
        <v>8</v>
      </c>
      <c r="D105">
        <f t="shared" si="14"/>
        <v>0</v>
      </c>
      <c r="E105">
        <f t="shared" si="15"/>
        <v>0</v>
      </c>
      <c r="F105">
        <f t="shared" si="16"/>
        <v>0</v>
      </c>
      <c r="G105">
        <f t="shared" si="17"/>
        <v>0</v>
      </c>
      <c r="H105">
        <f t="shared" si="18"/>
        <v>0</v>
      </c>
      <c r="I105">
        <f t="shared" si="19"/>
        <v>0</v>
      </c>
      <c r="J105">
        <f t="shared" si="20"/>
        <v>0</v>
      </c>
      <c r="K105">
        <f t="shared" si="21"/>
        <v>1</v>
      </c>
      <c r="L105">
        <f t="shared" si="22"/>
        <v>0</v>
      </c>
      <c r="M105">
        <f t="shared" si="23"/>
        <v>0</v>
      </c>
      <c r="N105">
        <f t="shared" si="24"/>
        <v>0</v>
      </c>
      <c r="O105">
        <v>104</v>
      </c>
      <c r="P105">
        <v>0</v>
      </c>
      <c r="Q105">
        <f t="shared" si="25"/>
        <v>0</v>
      </c>
      <c r="R105" cm="1">
        <f t="array" ref="R105">V$18+SUMPRODUCT(D105:O105,TRANSPOSE(V$19:V$30))</f>
        <v>142.8576776960785</v>
      </c>
      <c r="S105" s="1" cm="1">
        <f t="array" ref="S105">AF$18+SUMPRODUCT(AF$19:AF$32,TRANSPOSE(D105:Q105))</f>
        <v>141.246608136199</v>
      </c>
    </row>
    <row r="106" spans="1:19" x14ac:dyDescent="0.15">
      <c r="A106" s="2">
        <v>36039</v>
      </c>
      <c r="B106" s="7">
        <v>141.5</v>
      </c>
      <c r="C106">
        <f t="shared" si="13"/>
        <v>9</v>
      </c>
      <c r="D106">
        <f t="shared" si="14"/>
        <v>0</v>
      </c>
      <c r="E106">
        <f t="shared" si="15"/>
        <v>0</v>
      </c>
      <c r="F106">
        <f t="shared" si="16"/>
        <v>0</v>
      </c>
      <c r="G106">
        <f t="shared" si="17"/>
        <v>0</v>
      </c>
      <c r="H106">
        <f t="shared" si="18"/>
        <v>0</v>
      </c>
      <c r="I106">
        <f t="shared" si="19"/>
        <v>0</v>
      </c>
      <c r="J106">
        <f t="shared" si="20"/>
        <v>0</v>
      </c>
      <c r="K106">
        <f t="shared" si="21"/>
        <v>0</v>
      </c>
      <c r="L106">
        <f t="shared" si="22"/>
        <v>1</v>
      </c>
      <c r="M106">
        <f t="shared" si="23"/>
        <v>0</v>
      </c>
      <c r="N106">
        <f t="shared" si="24"/>
        <v>0</v>
      </c>
      <c r="O106">
        <v>105</v>
      </c>
      <c r="P106">
        <v>0</v>
      </c>
      <c r="Q106">
        <f t="shared" si="25"/>
        <v>0</v>
      </c>
      <c r="R106" cm="1">
        <f t="array" ref="R106">V$18+SUMPRODUCT(D106:O106,TRANSPOSE(V$19:V$30))</f>
        <v>136.58892769607846</v>
      </c>
      <c r="S106" s="1" cm="1">
        <f t="array" ref="S106">AF$18+SUMPRODUCT(AF$19:AF$32,TRANSPOSE(D106:Q106))</f>
        <v>135.85864846698908</v>
      </c>
    </row>
    <row r="107" spans="1:19" x14ac:dyDescent="0.15">
      <c r="A107" s="2">
        <v>36069</v>
      </c>
      <c r="B107" s="7">
        <v>155.5</v>
      </c>
      <c r="C107">
        <f t="shared" si="13"/>
        <v>10</v>
      </c>
      <c r="D107">
        <f t="shared" si="14"/>
        <v>0</v>
      </c>
      <c r="E107">
        <f t="shared" si="15"/>
        <v>0</v>
      </c>
      <c r="F107">
        <f t="shared" si="16"/>
        <v>0</v>
      </c>
      <c r="G107">
        <f t="shared" si="17"/>
        <v>0</v>
      </c>
      <c r="H107">
        <f t="shared" si="18"/>
        <v>0</v>
      </c>
      <c r="I107">
        <f t="shared" si="19"/>
        <v>0</v>
      </c>
      <c r="J107">
        <f t="shared" si="20"/>
        <v>0</v>
      </c>
      <c r="K107">
        <f t="shared" si="21"/>
        <v>0</v>
      </c>
      <c r="L107">
        <f t="shared" si="22"/>
        <v>0</v>
      </c>
      <c r="M107">
        <f t="shared" si="23"/>
        <v>1</v>
      </c>
      <c r="N107">
        <f t="shared" si="24"/>
        <v>0</v>
      </c>
      <c r="O107">
        <v>106</v>
      </c>
      <c r="P107">
        <v>0</v>
      </c>
      <c r="Q107">
        <f t="shared" si="25"/>
        <v>0</v>
      </c>
      <c r="R107" cm="1">
        <f t="array" ref="R107">V$18+SUMPRODUCT(D107:O107,TRANSPOSE(V$19:V$30))</f>
        <v>140.98892769607846</v>
      </c>
      <c r="S107" s="1" cm="1">
        <f t="array" ref="S107">AF$18+SUMPRODUCT(AF$19:AF$32,TRANSPOSE(D107:Q107))</f>
        <v>138.97568879777921</v>
      </c>
    </row>
    <row r="108" spans="1:19" x14ac:dyDescent="0.15">
      <c r="A108" s="2">
        <v>36100</v>
      </c>
      <c r="B108" s="7">
        <v>124.2</v>
      </c>
      <c r="C108">
        <f t="shared" si="13"/>
        <v>11</v>
      </c>
      <c r="D108">
        <f t="shared" si="14"/>
        <v>0</v>
      </c>
      <c r="E108">
        <f t="shared" si="15"/>
        <v>0</v>
      </c>
      <c r="F108">
        <f t="shared" si="16"/>
        <v>0</v>
      </c>
      <c r="G108">
        <f t="shared" si="17"/>
        <v>0</v>
      </c>
      <c r="H108">
        <f t="shared" si="18"/>
        <v>0</v>
      </c>
      <c r="I108">
        <f t="shared" si="19"/>
        <v>0</v>
      </c>
      <c r="J108">
        <f t="shared" si="20"/>
        <v>0</v>
      </c>
      <c r="K108">
        <f t="shared" si="21"/>
        <v>0</v>
      </c>
      <c r="L108">
        <f t="shared" si="22"/>
        <v>0</v>
      </c>
      <c r="M108">
        <f t="shared" si="23"/>
        <v>0</v>
      </c>
      <c r="N108">
        <f t="shared" si="24"/>
        <v>1</v>
      </c>
      <c r="O108">
        <v>107</v>
      </c>
      <c r="P108">
        <v>0</v>
      </c>
      <c r="Q108">
        <f t="shared" si="25"/>
        <v>0</v>
      </c>
      <c r="R108" cm="1">
        <f t="array" ref="R108">V$18+SUMPRODUCT(D108:O108,TRANSPOSE(V$19:V$30))</f>
        <v>118.85767769607847</v>
      </c>
      <c r="S108" s="1" cm="1">
        <f t="array" ref="S108">AF$18+SUMPRODUCT(AF$19:AF$32,TRANSPOSE(D108:Q108))</f>
        <v>118.63272912856931</v>
      </c>
    </row>
    <row r="109" spans="1:19" x14ac:dyDescent="0.15">
      <c r="A109" s="2">
        <v>36130</v>
      </c>
      <c r="B109" s="7">
        <v>119.6</v>
      </c>
      <c r="C109">
        <f t="shared" si="13"/>
        <v>12</v>
      </c>
      <c r="D109">
        <f t="shared" si="14"/>
        <v>0</v>
      </c>
      <c r="E109">
        <f t="shared" si="15"/>
        <v>0</v>
      </c>
      <c r="F109">
        <f t="shared" si="16"/>
        <v>0</v>
      </c>
      <c r="G109">
        <f t="shared" si="17"/>
        <v>0</v>
      </c>
      <c r="H109">
        <f t="shared" si="18"/>
        <v>0</v>
      </c>
      <c r="I109">
        <f t="shared" si="19"/>
        <v>0</v>
      </c>
      <c r="J109">
        <f t="shared" si="20"/>
        <v>0</v>
      </c>
      <c r="K109">
        <f t="shared" si="21"/>
        <v>0</v>
      </c>
      <c r="L109">
        <f t="shared" si="22"/>
        <v>0</v>
      </c>
      <c r="M109">
        <f t="shared" si="23"/>
        <v>0</v>
      </c>
      <c r="N109">
        <f t="shared" si="24"/>
        <v>0</v>
      </c>
      <c r="O109">
        <v>108</v>
      </c>
      <c r="P109">
        <v>0</v>
      </c>
      <c r="Q109">
        <f t="shared" si="25"/>
        <v>0</v>
      </c>
      <c r="R109" cm="1">
        <f t="array" ref="R109">V$18+SUMPRODUCT(D109:O109,TRANSPOSE(V$19:V$30))</f>
        <v>106.93267769607847</v>
      </c>
      <c r="S109" s="1" cm="1">
        <f t="array" ref="S109">AF$18+SUMPRODUCT(AF$19:AF$32,TRANSPOSE(D109:Q109))</f>
        <v>107.76976945935948</v>
      </c>
    </row>
    <row r="110" spans="1:19" x14ac:dyDescent="0.15">
      <c r="A110" s="2">
        <v>36161</v>
      </c>
      <c r="B110" s="7">
        <v>106.8</v>
      </c>
      <c r="C110">
        <f t="shared" si="13"/>
        <v>1</v>
      </c>
      <c r="D110">
        <f t="shared" si="14"/>
        <v>1</v>
      </c>
      <c r="E110">
        <f t="shared" si="15"/>
        <v>0</v>
      </c>
      <c r="F110">
        <f t="shared" si="16"/>
        <v>0</v>
      </c>
      <c r="G110">
        <f t="shared" si="17"/>
        <v>0</v>
      </c>
      <c r="H110">
        <f t="shared" si="18"/>
        <v>0</v>
      </c>
      <c r="I110">
        <f t="shared" si="19"/>
        <v>0</v>
      </c>
      <c r="J110">
        <f t="shared" si="20"/>
        <v>0</v>
      </c>
      <c r="K110">
        <f t="shared" si="21"/>
        <v>0</v>
      </c>
      <c r="L110">
        <f t="shared" si="22"/>
        <v>0</v>
      </c>
      <c r="M110">
        <f t="shared" si="23"/>
        <v>0</v>
      </c>
      <c r="N110">
        <f t="shared" si="24"/>
        <v>0</v>
      </c>
      <c r="O110">
        <v>109</v>
      </c>
      <c r="P110">
        <v>0</v>
      </c>
      <c r="Q110">
        <f t="shared" si="25"/>
        <v>0</v>
      </c>
      <c r="R110" cm="1">
        <f t="array" ref="R110">V$18+SUMPRODUCT(D110:O110,TRANSPOSE(V$19:V$30))</f>
        <v>102.8792830882353</v>
      </c>
      <c r="S110" s="1" cm="1">
        <f t="array" ref="S110">AF$18+SUMPRODUCT(AF$19:AF$32,TRANSPOSE(D110:Q110))</f>
        <v>105.26157942190019</v>
      </c>
    </row>
    <row r="111" spans="1:19" x14ac:dyDescent="0.15">
      <c r="A111" s="2">
        <v>36192</v>
      </c>
      <c r="B111" s="7">
        <v>110.2</v>
      </c>
      <c r="C111">
        <f t="shared" si="13"/>
        <v>2</v>
      </c>
      <c r="D111">
        <f t="shared" si="14"/>
        <v>0</v>
      </c>
      <c r="E111">
        <f t="shared" si="15"/>
        <v>1</v>
      </c>
      <c r="F111">
        <f t="shared" si="16"/>
        <v>0</v>
      </c>
      <c r="G111">
        <f t="shared" si="17"/>
        <v>0</v>
      </c>
      <c r="H111">
        <f t="shared" si="18"/>
        <v>0</v>
      </c>
      <c r="I111">
        <f t="shared" si="19"/>
        <v>0</v>
      </c>
      <c r="J111">
        <f t="shared" si="20"/>
        <v>0</v>
      </c>
      <c r="K111">
        <f t="shared" si="21"/>
        <v>0</v>
      </c>
      <c r="L111">
        <f t="shared" si="22"/>
        <v>0</v>
      </c>
      <c r="M111">
        <f t="shared" si="23"/>
        <v>0</v>
      </c>
      <c r="N111">
        <f t="shared" si="24"/>
        <v>0</v>
      </c>
      <c r="O111">
        <v>110</v>
      </c>
      <c r="P111">
        <v>0</v>
      </c>
      <c r="Q111">
        <f t="shared" si="25"/>
        <v>0</v>
      </c>
      <c r="R111" cm="1">
        <f t="array" ref="R111">V$18+SUMPRODUCT(D111:O111,TRANSPOSE(V$19:V$30))</f>
        <v>107.16053308823533</v>
      </c>
      <c r="S111" s="1" cm="1">
        <f t="array" ref="S111">AF$18+SUMPRODUCT(AF$19:AF$32,TRANSPOSE(D111:Q111))</f>
        <v>110.05567505379341</v>
      </c>
    </row>
    <row r="112" spans="1:19" x14ac:dyDescent="0.15">
      <c r="A112" s="2">
        <v>36220</v>
      </c>
      <c r="B112" s="7">
        <v>147.30000000000001</v>
      </c>
      <c r="C112">
        <f t="shared" si="13"/>
        <v>3</v>
      </c>
      <c r="D112">
        <f t="shared" si="14"/>
        <v>0</v>
      </c>
      <c r="E112">
        <f t="shared" si="15"/>
        <v>0</v>
      </c>
      <c r="F112">
        <f t="shared" si="16"/>
        <v>1</v>
      </c>
      <c r="G112">
        <f t="shared" si="17"/>
        <v>0</v>
      </c>
      <c r="H112">
        <f t="shared" si="18"/>
        <v>0</v>
      </c>
      <c r="I112">
        <f t="shared" si="19"/>
        <v>0</v>
      </c>
      <c r="J112">
        <f t="shared" si="20"/>
        <v>0</v>
      </c>
      <c r="K112">
        <f t="shared" si="21"/>
        <v>0</v>
      </c>
      <c r="L112">
        <f t="shared" si="22"/>
        <v>0</v>
      </c>
      <c r="M112">
        <f t="shared" si="23"/>
        <v>0</v>
      </c>
      <c r="N112">
        <f t="shared" si="24"/>
        <v>0</v>
      </c>
      <c r="O112">
        <v>111</v>
      </c>
      <c r="P112">
        <v>0</v>
      </c>
      <c r="Q112">
        <f t="shared" si="25"/>
        <v>0</v>
      </c>
      <c r="R112" cm="1">
        <f t="array" ref="R112">V$18+SUMPRODUCT(D112:O112,TRANSPOSE(V$19:V$30))</f>
        <v>133.77928308823533</v>
      </c>
      <c r="S112" s="1" cm="1">
        <f t="array" ref="S112">AF$18+SUMPRODUCT(AF$19:AF$32,TRANSPOSE(D112:Q112))</f>
        <v>133.9973897333054</v>
      </c>
    </row>
    <row r="113" spans="1:19" x14ac:dyDescent="0.15">
      <c r="A113" s="2">
        <v>36251</v>
      </c>
      <c r="B113" s="7">
        <v>144.6</v>
      </c>
      <c r="C113">
        <f t="shared" si="13"/>
        <v>4</v>
      </c>
      <c r="D113">
        <f t="shared" si="14"/>
        <v>0</v>
      </c>
      <c r="E113">
        <f t="shared" si="15"/>
        <v>0</v>
      </c>
      <c r="F113">
        <f t="shared" si="16"/>
        <v>0</v>
      </c>
      <c r="G113">
        <f t="shared" si="17"/>
        <v>1</v>
      </c>
      <c r="H113">
        <f t="shared" si="18"/>
        <v>0</v>
      </c>
      <c r="I113">
        <f t="shared" si="19"/>
        <v>0</v>
      </c>
      <c r="J113">
        <f t="shared" si="20"/>
        <v>0</v>
      </c>
      <c r="K113">
        <f t="shared" si="21"/>
        <v>0</v>
      </c>
      <c r="L113">
        <f t="shared" si="22"/>
        <v>0</v>
      </c>
      <c r="M113">
        <f t="shared" si="23"/>
        <v>0</v>
      </c>
      <c r="N113">
        <f t="shared" si="24"/>
        <v>0</v>
      </c>
      <c r="O113">
        <v>112</v>
      </c>
      <c r="P113">
        <v>0</v>
      </c>
      <c r="Q113">
        <f t="shared" si="25"/>
        <v>0</v>
      </c>
      <c r="R113" cm="1">
        <f t="array" ref="R113">V$18+SUMPRODUCT(D113:O113,TRANSPOSE(V$19:V$30))</f>
        <v>147.28553308823533</v>
      </c>
      <c r="S113" s="1" cm="1">
        <f t="array" ref="S113">AF$18+SUMPRODUCT(AF$19:AF$32,TRANSPOSE(D113:Q113))</f>
        <v>145.97719965091272</v>
      </c>
    </row>
    <row r="114" spans="1:19" x14ac:dyDescent="0.15">
      <c r="A114" s="2">
        <v>36281</v>
      </c>
      <c r="B114" s="7">
        <v>153.19999999999999</v>
      </c>
      <c r="C114">
        <f t="shared" si="13"/>
        <v>5</v>
      </c>
      <c r="D114">
        <f t="shared" si="14"/>
        <v>0</v>
      </c>
      <c r="E114">
        <f t="shared" si="15"/>
        <v>0</v>
      </c>
      <c r="F114">
        <f t="shared" si="16"/>
        <v>0</v>
      </c>
      <c r="G114">
        <f t="shared" si="17"/>
        <v>0</v>
      </c>
      <c r="H114">
        <f t="shared" si="18"/>
        <v>1</v>
      </c>
      <c r="I114">
        <f t="shared" si="19"/>
        <v>0</v>
      </c>
      <c r="J114">
        <f t="shared" si="20"/>
        <v>0</v>
      </c>
      <c r="K114">
        <f t="shared" si="21"/>
        <v>0</v>
      </c>
      <c r="L114">
        <f t="shared" si="22"/>
        <v>0</v>
      </c>
      <c r="M114">
        <f t="shared" si="23"/>
        <v>0</v>
      </c>
      <c r="N114">
        <f t="shared" si="24"/>
        <v>0</v>
      </c>
      <c r="O114">
        <v>113</v>
      </c>
      <c r="P114">
        <v>0</v>
      </c>
      <c r="Q114">
        <f t="shared" si="25"/>
        <v>0</v>
      </c>
      <c r="R114" cm="1">
        <f t="array" ref="R114">V$18+SUMPRODUCT(D114:O114,TRANSPOSE(V$19:V$30))</f>
        <v>153.02928308823533</v>
      </c>
      <c r="S114" s="1" cm="1">
        <f t="array" ref="S114">AF$18+SUMPRODUCT(AF$19:AF$32,TRANSPOSE(D114:Q114))</f>
        <v>152.79986671137709</v>
      </c>
    </row>
    <row r="115" spans="1:19" x14ac:dyDescent="0.15">
      <c r="A115" s="2">
        <v>36312</v>
      </c>
      <c r="B115" s="7">
        <v>149.4</v>
      </c>
      <c r="C115">
        <f t="shared" si="13"/>
        <v>6</v>
      </c>
      <c r="D115">
        <f t="shared" si="14"/>
        <v>0</v>
      </c>
      <c r="E115">
        <f t="shared" si="15"/>
        <v>0</v>
      </c>
      <c r="F115">
        <f t="shared" si="16"/>
        <v>0</v>
      </c>
      <c r="G115">
        <f t="shared" si="17"/>
        <v>0</v>
      </c>
      <c r="H115">
        <f t="shared" si="18"/>
        <v>0</v>
      </c>
      <c r="I115">
        <f t="shared" si="19"/>
        <v>1</v>
      </c>
      <c r="J115">
        <f t="shared" si="20"/>
        <v>0</v>
      </c>
      <c r="K115">
        <f t="shared" si="21"/>
        <v>0</v>
      </c>
      <c r="L115">
        <f t="shared" si="22"/>
        <v>0</v>
      </c>
      <c r="M115">
        <f t="shared" si="23"/>
        <v>0</v>
      </c>
      <c r="N115">
        <f t="shared" si="24"/>
        <v>0</v>
      </c>
      <c r="O115">
        <v>114</v>
      </c>
      <c r="P115">
        <v>0</v>
      </c>
      <c r="Q115">
        <f t="shared" si="25"/>
        <v>0</v>
      </c>
      <c r="R115" cm="1">
        <f t="array" ref="R115">V$18+SUMPRODUCT(D115:O115,TRANSPOSE(V$19:V$30))</f>
        <v>151.92303308823531</v>
      </c>
      <c r="S115" s="1" cm="1">
        <f t="array" ref="S115">AF$18+SUMPRODUCT(AF$19:AF$32,TRANSPOSE(D115:Q115))</f>
        <v>152.49396234327008</v>
      </c>
    </row>
    <row r="116" spans="1:19" x14ac:dyDescent="0.15">
      <c r="A116" s="2">
        <v>36342</v>
      </c>
      <c r="B116" s="7">
        <v>152.6</v>
      </c>
      <c r="C116">
        <f t="shared" si="13"/>
        <v>7</v>
      </c>
      <c r="D116">
        <f t="shared" si="14"/>
        <v>0</v>
      </c>
      <c r="E116">
        <f t="shared" si="15"/>
        <v>0</v>
      </c>
      <c r="F116">
        <f t="shared" si="16"/>
        <v>0</v>
      </c>
      <c r="G116">
        <f t="shared" si="17"/>
        <v>0</v>
      </c>
      <c r="H116">
        <f t="shared" si="18"/>
        <v>0</v>
      </c>
      <c r="I116">
        <f t="shared" si="19"/>
        <v>0</v>
      </c>
      <c r="J116">
        <f t="shared" si="20"/>
        <v>1</v>
      </c>
      <c r="K116">
        <f t="shared" si="21"/>
        <v>0</v>
      </c>
      <c r="L116">
        <f t="shared" si="22"/>
        <v>0</v>
      </c>
      <c r="M116">
        <f t="shared" si="23"/>
        <v>0</v>
      </c>
      <c r="N116">
        <f t="shared" si="24"/>
        <v>0</v>
      </c>
      <c r="O116">
        <v>115</v>
      </c>
      <c r="P116">
        <v>0</v>
      </c>
      <c r="Q116">
        <f t="shared" si="25"/>
        <v>0</v>
      </c>
      <c r="R116" cm="1">
        <f t="array" ref="R116">V$18+SUMPRODUCT(D116:O116,TRANSPOSE(V$19:V$30))</f>
        <v>148.71053308823534</v>
      </c>
      <c r="S116" s="1" cm="1">
        <f t="array" ref="S116">AF$18+SUMPRODUCT(AF$19:AF$32,TRANSPOSE(D116:Q116))</f>
        <v>148.05768736448078</v>
      </c>
    </row>
    <row r="117" spans="1:19" x14ac:dyDescent="0.15">
      <c r="A117" s="2">
        <v>36373</v>
      </c>
      <c r="B117" s="7">
        <v>152.9</v>
      </c>
      <c r="C117">
        <f t="shared" si="13"/>
        <v>8</v>
      </c>
      <c r="D117">
        <f t="shared" si="14"/>
        <v>0</v>
      </c>
      <c r="E117">
        <f t="shared" si="15"/>
        <v>0</v>
      </c>
      <c r="F117">
        <f t="shared" si="16"/>
        <v>0</v>
      </c>
      <c r="G117">
        <f t="shared" si="17"/>
        <v>0</v>
      </c>
      <c r="H117">
        <f t="shared" si="18"/>
        <v>0</v>
      </c>
      <c r="I117">
        <f t="shared" si="19"/>
        <v>0</v>
      </c>
      <c r="J117">
        <f t="shared" si="20"/>
        <v>0</v>
      </c>
      <c r="K117">
        <f t="shared" si="21"/>
        <v>1</v>
      </c>
      <c r="L117">
        <f t="shared" si="22"/>
        <v>0</v>
      </c>
      <c r="M117">
        <f t="shared" si="23"/>
        <v>0</v>
      </c>
      <c r="N117">
        <f t="shared" si="24"/>
        <v>0</v>
      </c>
      <c r="O117">
        <v>116</v>
      </c>
      <c r="P117">
        <v>0</v>
      </c>
      <c r="Q117">
        <f t="shared" si="25"/>
        <v>0</v>
      </c>
      <c r="R117" cm="1">
        <f t="array" ref="R117">V$18+SUMPRODUCT(D117:O117,TRANSPOSE(V$19:V$30))</f>
        <v>147.63553308823535</v>
      </c>
      <c r="S117" s="1" cm="1">
        <f t="array" ref="S117">AF$18+SUMPRODUCT(AF$19:AF$32,TRANSPOSE(D117:Q117))</f>
        <v>146.0347276952709</v>
      </c>
    </row>
    <row r="118" spans="1:19" x14ac:dyDescent="0.15">
      <c r="A118" s="2">
        <v>36404</v>
      </c>
      <c r="B118" s="7">
        <v>140.30000000000001</v>
      </c>
      <c r="C118">
        <f t="shared" si="13"/>
        <v>9</v>
      </c>
      <c r="D118">
        <f t="shared" si="14"/>
        <v>0</v>
      </c>
      <c r="E118">
        <f t="shared" si="15"/>
        <v>0</v>
      </c>
      <c r="F118">
        <f t="shared" si="16"/>
        <v>0</v>
      </c>
      <c r="G118">
        <f t="shared" si="17"/>
        <v>0</v>
      </c>
      <c r="H118">
        <f t="shared" si="18"/>
        <v>0</v>
      </c>
      <c r="I118">
        <f t="shared" si="19"/>
        <v>0</v>
      </c>
      <c r="J118">
        <f t="shared" si="20"/>
        <v>0</v>
      </c>
      <c r="K118">
        <f t="shared" si="21"/>
        <v>0</v>
      </c>
      <c r="L118">
        <f t="shared" si="22"/>
        <v>1</v>
      </c>
      <c r="M118">
        <f t="shared" si="23"/>
        <v>0</v>
      </c>
      <c r="N118">
        <f t="shared" si="24"/>
        <v>0</v>
      </c>
      <c r="O118">
        <v>117</v>
      </c>
      <c r="P118">
        <v>0</v>
      </c>
      <c r="Q118">
        <f t="shared" si="25"/>
        <v>0</v>
      </c>
      <c r="R118" cm="1">
        <f t="array" ref="R118">V$18+SUMPRODUCT(D118:O118,TRANSPOSE(V$19:V$30))</f>
        <v>141.36678308823534</v>
      </c>
      <c r="S118" s="1" cm="1">
        <f t="array" ref="S118">AF$18+SUMPRODUCT(AF$19:AF$32,TRANSPOSE(D118:Q118))</f>
        <v>140.64676802606098</v>
      </c>
    </row>
    <row r="119" spans="1:19" x14ac:dyDescent="0.15">
      <c r="A119" s="2">
        <v>36434</v>
      </c>
      <c r="B119" s="7">
        <v>142.9</v>
      </c>
      <c r="C119">
        <f t="shared" si="13"/>
        <v>10</v>
      </c>
      <c r="D119">
        <f t="shared" si="14"/>
        <v>0</v>
      </c>
      <c r="E119">
        <f t="shared" si="15"/>
        <v>0</v>
      </c>
      <c r="F119">
        <f t="shared" si="16"/>
        <v>0</v>
      </c>
      <c r="G119">
        <f t="shared" si="17"/>
        <v>0</v>
      </c>
      <c r="H119">
        <f t="shared" si="18"/>
        <v>0</v>
      </c>
      <c r="I119">
        <f t="shared" si="19"/>
        <v>0</v>
      </c>
      <c r="J119">
        <f t="shared" si="20"/>
        <v>0</v>
      </c>
      <c r="K119">
        <f t="shared" si="21"/>
        <v>0</v>
      </c>
      <c r="L119">
        <f t="shared" si="22"/>
        <v>0</v>
      </c>
      <c r="M119">
        <f t="shared" si="23"/>
        <v>1</v>
      </c>
      <c r="N119">
        <f t="shared" si="24"/>
        <v>0</v>
      </c>
      <c r="O119">
        <v>118</v>
      </c>
      <c r="P119">
        <v>0</v>
      </c>
      <c r="Q119">
        <f t="shared" si="25"/>
        <v>0</v>
      </c>
      <c r="R119" cm="1">
        <f t="array" ref="R119">V$18+SUMPRODUCT(D119:O119,TRANSPOSE(V$19:V$30))</f>
        <v>145.76678308823531</v>
      </c>
      <c r="S119" s="1" cm="1">
        <f t="array" ref="S119">AF$18+SUMPRODUCT(AF$19:AF$32,TRANSPOSE(D119:Q119))</f>
        <v>143.76380835685114</v>
      </c>
    </row>
    <row r="120" spans="1:19" x14ac:dyDescent="0.15">
      <c r="A120" s="2">
        <v>36465</v>
      </c>
      <c r="B120" s="7">
        <v>127.4</v>
      </c>
      <c r="C120">
        <f t="shared" si="13"/>
        <v>11</v>
      </c>
      <c r="D120">
        <f t="shared" si="14"/>
        <v>0</v>
      </c>
      <c r="E120">
        <f t="shared" si="15"/>
        <v>0</v>
      </c>
      <c r="F120">
        <f t="shared" si="16"/>
        <v>0</v>
      </c>
      <c r="G120">
        <f t="shared" si="17"/>
        <v>0</v>
      </c>
      <c r="H120">
        <f t="shared" si="18"/>
        <v>0</v>
      </c>
      <c r="I120">
        <f t="shared" si="19"/>
        <v>0</v>
      </c>
      <c r="J120">
        <f t="shared" si="20"/>
        <v>0</v>
      </c>
      <c r="K120">
        <f t="shared" si="21"/>
        <v>0</v>
      </c>
      <c r="L120">
        <f t="shared" si="22"/>
        <v>0</v>
      </c>
      <c r="M120">
        <f t="shared" si="23"/>
        <v>0</v>
      </c>
      <c r="N120">
        <f t="shared" si="24"/>
        <v>1</v>
      </c>
      <c r="O120">
        <v>119</v>
      </c>
      <c r="P120">
        <v>0</v>
      </c>
      <c r="Q120">
        <f t="shared" si="25"/>
        <v>0</v>
      </c>
      <c r="R120" cm="1">
        <f t="array" ref="R120">V$18+SUMPRODUCT(D120:O120,TRANSPOSE(V$19:V$30))</f>
        <v>123.63553308823532</v>
      </c>
      <c r="S120" s="1" cm="1">
        <f t="array" ref="S120">AF$18+SUMPRODUCT(AF$19:AF$32,TRANSPOSE(D120:Q120))</f>
        <v>123.42084868764124</v>
      </c>
    </row>
    <row r="121" spans="1:19" x14ac:dyDescent="0.15">
      <c r="A121" s="2">
        <v>36495</v>
      </c>
      <c r="B121" s="7">
        <v>113.6</v>
      </c>
      <c r="C121">
        <f t="shared" si="13"/>
        <v>12</v>
      </c>
      <c r="D121">
        <f t="shared" si="14"/>
        <v>0</v>
      </c>
      <c r="E121">
        <f t="shared" si="15"/>
        <v>0</v>
      </c>
      <c r="F121">
        <f t="shared" si="16"/>
        <v>0</v>
      </c>
      <c r="G121">
        <f t="shared" si="17"/>
        <v>0</v>
      </c>
      <c r="H121">
        <f t="shared" si="18"/>
        <v>0</v>
      </c>
      <c r="I121">
        <f t="shared" si="19"/>
        <v>0</v>
      </c>
      <c r="J121">
        <f t="shared" si="20"/>
        <v>0</v>
      </c>
      <c r="K121">
        <f t="shared" si="21"/>
        <v>0</v>
      </c>
      <c r="L121">
        <f t="shared" si="22"/>
        <v>0</v>
      </c>
      <c r="M121">
        <f t="shared" si="23"/>
        <v>0</v>
      </c>
      <c r="N121">
        <f t="shared" si="24"/>
        <v>0</v>
      </c>
      <c r="O121">
        <v>120</v>
      </c>
      <c r="P121">
        <v>0</v>
      </c>
      <c r="Q121">
        <f t="shared" si="25"/>
        <v>0</v>
      </c>
      <c r="R121" cm="1">
        <f t="array" ref="R121">V$18+SUMPRODUCT(D121:O121,TRANSPOSE(V$19:V$30))</f>
        <v>111.71053308823534</v>
      </c>
      <c r="S121" s="1" cm="1">
        <f t="array" ref="S121">AF$18+SUMPRODUCT(AF$19:AF$32,TRANSPOSE(D121:Q121))</f>
        <v>112.55788901843138</v>
      </c>
    </row>
    <row r="122" spans="1:19" x14ac:dyDescent="0.15">
      <c r="A122" s="2">
        <v>36526</v>
      </c>
      <c r="B122" s="7">
        <v>104</v>
      </c>
      <c r="C122">
        <f t="shared" si="13"/>
        <v>1</v>
      </c>
      <c r="D122">
        <f t="shared" si="14"/>
        <v>1</v>
      </c>
      <c r="E122">
        <f t="shared" si="15"/>
        <v>0</v>
      </c>
      <c r="F122">
        <f t="shared" si="16"/>
        <v>0</v>
      </c>
      <c r="G122">
        <f t="shared" si="17"/>
        <v>0</v>
      </c>
      <c r="H122">
        <f t="shared" si="18"/>
        <v>0</v>
      </c>
      <c r="I122">
        <f t="shared" si="19"/>
        <v>0</v>
      </c>
      <c r="J122">
        <f t="shared" si="20"/>
        <v>0</v>
      </c>
      <c r="K122">
        <f t="shared" si="21"/>
        <v>0</v>
      </c>
      <c r="L122">
        <f t="shared" si="22"/>
        <v>0</v>
      </c>
      <c r="M122">
        <f t="shared" si="23"/>
        <v>0</v>
      </c>
      <c r="N122">
        <f t="shared" si="24"/>
        <v>0</v>
      </c>
      <c r="O122">
        <v>121</v>
      </c>
      <c r="P122">
        <v>0</v>
      </c>
      <c r="Q122">
        <f t="shared" si="25"/>
        <v>0</v>
      </c>
      <c r="R122" cm="1">
        <f t="array" ref="R122">V$18+SUMPRODUCT(D122:O122,TRANSPOSE(V$19:V$30))</f>
        <v>107.65713848039218</v>
      </c>
      <c r="S122" s="1" cm="1">
        <f t="array" ref="S122">AF$18+SUMPRODUCT(AF$19:AF$32,TRANSPOSE(D122:Q122))</f>
        <v>110.0496989809721</v>
      </c>
    </row>
    <row r="123" spans="1:19" x14ac:dyDescent="0.15">
      <c r="A123" s="2">
        <v>36557</v>
      </c>
      <c r="B123" s="7">
        <v>119.7</v>
      </c>
      <c r="C123">
        <f t="shared" si="13"/>
        <v>2</v>
      </c>
      <c r="D123">
        <f t="shared" si="14"/>
        <v>0</v>
      </c>
      <c r="E123">
        <f t="shared" si="15"/>
        <v>1</v>
      </c>
      <c r="F123">
        <f t="shared" si="16"/>
        <v>0</v>
      </c>
      <c r="G123">
        <f t="shared" si="17"/>
        <v>0</v>
      </c>
      <c r="H123">
        <f t="shared" si="18"/>
        <v>0</v>
      </c>
      <c r="I123">
        <f t="shared" si="19"/>
        <v>0</v>
      </c>
      <c r="J123">
        <f t="shared" si="20"/>
        <v>0</v>
      </c>
      <c r="K123">
        <f t="shared" si="21"/>
        <v>0</v>
      </c>
      <c r="L123">
        <f t="shared" si="22"/>
        <v>0</v>
      </c>
      <c r="M123">
        <f t="shared" si="23"/>
        <v>0</v>
      </c>
      <c r="N123">
        <f t="shared" si="24"/>
        <v>0</v>
      </c>
      <c r="O123">
        <v>122</v>
      </c>
      <c r="P123">
        <v>0</v>
      </c>
      <c r="Q123">
        <f t="shared" si="25"/>
        <v>0</v>
      </c>
      <c r="R123" cm="1">
        <f t="array" ref="R123">V$18+SUMPRODUCT(D123:O123,TRANSPOSE(V$19:V$30))</f>
        <v>111.93838848039219</v>
      </c>
      <c r="S123" s="1" cm="1">
        <f t="array" ref="S123">AF$18+SUMPRODUCT(AF$19:AF$32,TRANSPOSE(D123:Q123))</f>
        <v>114.84379461286532</v>
      </c>
    </row>
    <row r="124" spans="1:19" x14ac:dyDescent="0.15">
      <c r="A124" s="2">
        <v>36586</v>
      </c>
      <c r="B124" s="7">
        <v>133.4</v>
      </c>
      <c r="C124">
        <f t="shared" si="13"/>
        <v>3</v>
      </c>
      <c r="D124">
        <f t="shared" si="14"/>
        <v>0</v>
      </c>
      <c r="E124">
        <f t="shared" si="15"/>
        <v>0</v>
      </c>
      <c r="F124">
        <f t="shared" si="16"/>
        <v>1</v>
      </c>
      <c r="G124">
        <f t="shared" si="17"/>
        <v>0</v>
      </c>
      <c r="H124">
        <f t="shared" si="18"/>
        <v>0</v>
      </c>
      <c r="I124">
        <f t="shared" si="19"/>
        <v>0</v>
      </c>
      <c r="J124">
        <f t="shared" si="20"/>
        <v>0</v>
      </c>
      <c r="K124">
        <f t="shared" si="21"/>
        <v>0</v>
      </c>
      <c r="L124">
        <f t="shared" si="22"/>
        <v>0</v>
      </c>
      <c r="M124">
        <f t="shared" si="23"/>
        <v>0</v>
      </c>
      <c r="N124">
        <f t="shared" si="24"/>
        <v>0</v>
      </c>
      <c r="O124">
        <v>123</v>
      </c>
      <c r="P124">
        <v>0</v>
      </c>
      <c r="Q124">
        <f t="shared" si="25"/>
        <v>0</v>
      </c>
      <c r="R124" cm="1">
        <f t="array" ref="R124">V$18+SUMPRODUCT(D124:O124,TRANSPOSE(V$19:V$30))</f>
        <v>138.55713848039221</v>
      </c>
      <c r="S124" s="1" cm="1">
        <f t="array" ref="S124">AF$18+SUMPRODUCT(AF$19:AF$32,TRANSPOSE(D124:Q124))</f>
        <v>138.7855092923773</v>
      </c>
    </row>
    <row r="125" spans="1:19" x14ac:dyDescent="0.15">
      <c r="A125" s="2">
        <v>36617</v>
      </c>
      <c r="B125" s="7">
        <v>149.5</v>
      </c>
      <c r="C125">
        <f t="shared" si="13"/>
        <v>4</v>
      </c>
      <c r="D125">
        <f t="shared" si="14"/>
        <v>0</v>
      </c>
      <c r="E125">
        <f t="shared" si="15"/>
        <v>0</v>
      </c>
      <c r="F125">
        <f t="shared" si="16"/>
        <v>0</v>
      </c>
      <c r="G125">
        <f t="shared" si="17"/>
        <v>1</v>
      </c>
      <c r="H125">
        <f t="shared" si="18"/>
        <v>0</v>
      </c>
      <c r="I125">
        <f t="shared" si="19"/>
        <v>0</v>
      </c>
      <c r="J125">
        <f t="shared" si="20"/>
        <v>0</v>
      </c>
      <c r="K125">
        <f t="shared" si="21"/>
        <v>0</v>
      </c>
      <c r="L125">
        <f t="shared" si="22"/>
        <v>0</v>
      </c>
      <c r="M125">
        <f t="shared" si="23"/>
        <v>0</v>
      </c>
      <c r="N125">
        <f t="shared" si="24"/>
        <v>0</v>
      </c>
      <c r="O125">
        <v>124</v>
      </c>
      <c r="P125">
        <v>0</v>
      </c>
      <c r="Q125">
        <f t="shared" si="25"/>
        <v>0</v>
      </c>
      <c r="R125" cm="1">
        <f t="array" ref="R125">V$18+SUMPRODUCT(D125:O125,TRANSPOSE(V$19:V$30))</f>
        <v>152.06338848039218</v>
      </c>
      <c r="S125" s="1" cm="1">
        <f t="array" ref="S125">AF$18+SUMPRODUCT(AF$19:AF$32,TRANSPOSE(D125:Q125))</f>
        <v>150.76531920998463</v>
      </c>
    </row>
    <row r="126" spans="1:19" x14ac:dyDescent="0.15">
      <c r="A126" s="2">
        <v>36647</v>
      </c>
      <c r="B126" s="7">
        <v>152.9</v>
      </c>
      <c r="C126">
        <f t="shared" si="13"/>
        <v>5</v>
      </c>
      <c r="D126">
        <f t="shared" si="14"/>
        <v>0</v>
      </c>
      <c r="E126">
        <f t="shared" si="15"/>
        <v>0</v>
      </c>
      <c r="F126">
        <f t="shared" si="16"/>
        <v>0</v>
      </c>
      <c r="G126">
        <f t="shared" si="17"/>
        <v>0</v>
      </c>
      <c r="H126">
        <f t="shared" si="18"/>
        <v>1</v>
      </c>
      <c r="I126">
        <f t="shared" si="19"/>
        <v>0</v>
      </c>
      <c r="J126">
        <f t="shared" si="20"/>
        <v>0</v>
      </c>
      <c r="K126">
        <f t="shared" si="21"/>
        <v>0</v>
      </c>
      <c r="L126">
        <f t="shared" si="22"/>
        <v>0</v>
      </c>
      <c r="M126">
        <f t="shared" si="23"/>
        <v>0</v>
      </c>
      <c r="N126">
        <f t="shared" si="24"/>
        <v>0</v>
      </c>
      <c r="O126">
        <v>125</v>
      </c>
      <c r="P126">
        <v>0</v>
      </c>
      <c r="Q126">
        <f t="shared" si="25"/>
        <v>0</v>
      </c>
      <c r="R126" cm="1">
        <f t="array" ref="R126">V$18+SUMPRODUCT(D126:O126,TRANSPOSE(V$19:V$30))</f>
        <v>157.80713848039218</v>
      </c>
      <c r="S126" s="1" cm="1">
        <f t="array" ref="S126">AF$18+SUMPRODUCT(AF$19:AF$32,TRANSPOSE(D126:Q126))</f>
        <v>157.58798627044899</v>
      </c>
    </row>
    <row r="127" spans="1:19" x14ac:dyDescent="0.15">
      <c r="A127" s="2">
        <v>36678</v>
      </c>
      <c r="B127" s="7">
        <v>146.30000000000001</v>
      </c>
      <c r="C127">
        <f t="shared" si="13"/>
        <v>6</v>
      </c>
      <c r="D127">
        <f t="shared" si="14"/>
        <v>0</v>
      </c>
      <c r="E127">
        <f t="shared" si="15"/>
        <v>0</v>
      </c>
      <c r="F127">
        <f t="shared" si="16"/>
        <v>0</v>
      </c>
      <c r="G127">
        <f t="shared" si="17"/>
        <v>0</v>
      </c>
      <c r="H127">
        <f t="shared" si="18"/>
        <v>0</v>
      </c>
      <c r="I127">
        <f t="shared" si="19"/>
        <v>1</v>
      </c>
      <c r="J127">
        <f t="shared" si="20"/>
        <v>0</v>
      </c>
      <c r="K127">
        <f t="shared" si="21"/>
        <v>0</v>
      </c>
      <c r="L127">
        <f t="shared" si="22"/>
        <v>0</v>
      </c>
      <c r="M127">
        <f t="shared" si="23"/>
        <v>0</v>
      </c>
      <c r="N127">
        <f t="shared" si="24"/>
        <v>0</v>
      </c>
      <c r="O127">
        <v>126</v>
      </c>
      <c r="P127">
        <v>0</v>
      </c>
      <c r="Q127">
        <f t="shared" si="25"/>
        <v>0</v>
      </c>
      <c r="R127" cm="1">
        <f t="array" ref="R127">V$18+SUMPRODUCT(D127:O127,TRANSPOSE(V$19:V$30))</f>
        <v>156.70088848039219</v>
      </c>
      <c r="S127" s="1" cm="1">
        <f t="array" ref="S127">AF$18+SUMPRODUCT(AF$19:AF$32,TRANSPOSE(D127:Q127))</f>
        <v>157.28208190234199</v>
      </c>
    </row>
    <row r="128" spans="1:19" x14ac:dyDescent="0.15">
      <c r="A128" s="2">
        <v>36708</v>
      </c>
      <c r="B128" s="7">
        <v>135</v>
      </c>
      <c r="C128">
        <f t="shared" si="13"/>
        <v>7</v>
      </c>
      <c r="D128">
        <f t="shared" si="14"/>
        <v>0</v>
      </c>
      <c r="E128">
        <f t="shared" si="15"/>
        <v>0</v>
      </c>
      <c r="F128">
        <f t="shared" si="16"/>
        <v>0</v>
      </c>
      <c r="G128">
        <f t="shared" si="17"/>
        <v>0</v>
      </c>
      <c r="H128">
        <f t="shared" si="18"/>
        <v>0</v>
      </c>
      <c r="I128">
        <f t="shared" si="19"/>
        <v>0</v>
      </c>
      <c r="J128">
        <f t="shared" si="20"/>
        <v>1</v>
      </c>
      <c r="K128">
        <f t="shared" si="21"/>
        <v>0</v>
      </c>
      <c r="L128">
        <f t="shared" si="22"/>
        <v>0</v>
      </c>
      <c r="M128">
        <f t="shared" si="23"/>
        <v>0</v>
      </c>
      <c r="N128">
        <f t="shared" si="24"/>
        <v>0</v>
      </c>
      <c r="O128">
        <v>127</v>
      </c>
      <c r="P128">
        <v>0</v>
      </c>
      <c r="Q128">
        <f t="shared" si="25"/>
        <v>0</v>
      </c>
      <c r="R128" cm="1">
        <f t="array" ref="R128">V$18+SUMPRODUCT(D128:O128,TRANSPOSE(V$19:V$30))</f>
        <v>153.48838848039219</v>
      </c>
      <c r="S128" s="1" cm="1">
        <f t="array" ref="S128">AF$18+SUMPRODUCT(AF$19:AF$32,TRANSPOSE(D128:Q128))</f>
        <v>152.84580692355269</v>
      </c>
    </row>
    <row r="129" spans="1:19" x14ac:dyDescent="0.15">
      <c r="A129" s="2">
        <v>36739</v>
      </c>
      <c r="B129" s="7">
        <v>141.4</v>
      </c>
      <c r="C129">
        <f t="shared" si="13"/>
        <v>8</v>
      </c>
      <c r="D129">
        <f t="shared" si="14"/>
        <v>0</v>
      </c>
      <c r="E129">
        <f t="shared" si="15"/>
        <v>0</v>
      </c>
      <c r="F129">
        <f t="shared" si="16"/>
        <v>0</v>
      </c>
      <c r="G129">
        <f t="shared" si="17"/>
        <v>0</v>
      </c>
      <c r="H129">
        <f t="shared" si="18"/>
        <v>0</v>
      </c>
      <c r="I129">
        <f t="shared" si="19"/>
        <v>0</v>
      </c>
      <c r="J129">
        <f t="shared" si="20"/>
        <v>0</v>
      </c>
      <c r="K129">
        <f t="shared" si="21"/>
        <v>1</v>
      </c>
      <c r="L129">
        <f t="shared" si="22"/>
        <v>0</v>
      </c>
      <c r="M129">
        <f t="shared" si="23"/>
        <v>0</v>
      </c>
      <c r="N129">
        <f t="shared" si="24"/>
        <v>0</v>
      </c>
      <c r="O129">
        <v>128</v>
      </c>
      <c r="P129">
        <v>0</v>
      </c>
      <c r="Q129">
        <f t="shared" si="25"/>
        <v>0</v>
      </c>
      <c r="R129" cm="1">
        <f t="array" ref="R129">V$18+SUMPRODUCT(D129:O129,TRANSPOSE(V$19:V$30))</f>
        <v>152.4133884803922</v>
      </c>
      <c r="S129" s="1" cm="1">
        <f t="array" ref="S129">AF$18+SUMPRODUCT(AF$19:AF$32,TRANSPOSE(D129:Q129))</f>
        <v>150.82284725434283</v>
      </c>
    </row>
    <row r="130" spans="1:19" x14ac:dyDescent="0.15">
      <c r="A130" s="2">
        <v>36770</v>
      </c>
      <c r="B130" s="7">
        <v>128.9</v>
      </c>
      <c r="C130">
        <f t="shared" si="13"/>
        <v>9</v>
      </c>
      <c r="D130">
        <f t="shared" si="14"/>
        <v>0</v>
      </c>
      <c r="E130">
        <f t="shared" si="15"/>
        <v>0</v>
      </c>
      <c r="F130">
        <f t="shared" si="16"/>
        <v>0</v>
      </c>
      <c r="G130">
        <f t="shared" si="17"/>
        <v>0</v>
      </c>
      <c r="H130">
        <f t="shared" si="18"/>
        <v>0</v>
      </c>
      <c r="I130">
        <f t="shared" si="19"/>
        <v>0</v>
      </c>
      <c r="J130">
        <f t="shared" si="20"/>
        <v>0</v>
      </c>
      <c r="K130">
        <f t="shared" si="21"/>
        <v>0</v>
      </c>
      <c r="L130">
        <f t="shared" si="22"/>
        <v>1</v>
      </c>
      <c r="M130">
        <f t="shared" si="23"/>
        <v>0</v>
      </c>
      <c r="N130">
        <f t="shared" si="24"/>
        <v>0</v>
      </c>
      <c r="O130">
        <v>129</v>
      </c>
      <c r="P130">
        <v>0</v>
      </c>
      <c r="Q130">
        <f t="shared" si="25"/>
        <v>0</v>
      </c>
      <c r="R130" cm="1">
        <f t="array" ref="R130">V$18+SUMPRODUCT(D130:O130,TRANSPOSE(V$19:V$30))</f>
        <v>146.14463848039219</v>
      </c>
      <c r="S130" s="1" cm="1">
        <f t="array" ref="S130">AF$18+SUMPRODUCT(AF$19:AF$32,TRANSPOSE(D130:Q130))</f>
        <v>145.43488758513291</v>
      </c>
    </row>
    <row r="131" spans="1:19" x14ac:dyDescent="0.15">
      <c r="A131" s="2">
        <v>36800</v>
      </c>
      <c r="B131" s="7">
        <v>139.69999999999999</v>
      </c>
      <c r="C131">
        <f t="shared" ref="C131:C194" si="26">MONTH(A131)</f>
        <v>10</v>
      </c>
      <c r="D131">
        <f t="shared" ref="D131:D194" si="27">IF(C131=1,1,0)</f>
        <v>0</v>
      </c>
      <c r="E131">
        <f t="shared" ref="E131:E194" si="28">IF(C131=2,1,0)</f>
        <v>0</v>
      </c>
      <c r="F131">
        <f t="shared" ref="F131:F194" si="29">IF(C131=3,1,0)</f>
        <v>0</v>
      </c>
      <c r="G131">
        <f t="shared" ref="G131:G194" si="30">IF(C131=4,1,0)</f>
        <v>0</v>
      </c>
      <c r="H131">
        <f t="shared" ref="H131:H194" si="31">IF(C131=5,1,0)</f>
        <v>0</v>
      </c>
      <c r="I131">
        <f t="shared" ref="I131:I194" si="32">IF(C131=6,1,0)</f>
        <v>0</v>
      </c>
      <c r="J131">
        <f t="shared" ref="J131:J194" si="33">IF(C131=7,1,0)</f>
        <v>0</v>
      </c>
      <c r="K131">
        <f t="shared" ref="K131:K194" si="34">IF(C131=8,1,0)</f>
        <v>0</v>
      </c>
      <c r="L131">
        <f t="shared" ref="L131:L194" si="35">IF(C131=9,1,0)</f>
        <v>0</v>
      </c>
      <c r="M131">
        <f t="shared" ref="M131:M194" si="36">IF(C131=10,1,0)</f>
        <v>1</v>
      </c>
      <c r="N131">
        <f t="shared" ref="N131:N194" si="37">IF(C131=11,1,0)</f>
        <v>0</v>
      </c>
      <c r="O131">
        <v>130</v>
      </c>
      <c r="P131">
        <v>0</v>
      </c>
      <c r="Q131">
        <f t="shared" ref="Q131:Q194" si="38">P131*O131</f>
        <v>0</v>
      </c>
      <c r="R131" cm="1">
        <f t="array" ref="R131">V$18+SUMPRODUCT(D131:O131,TRANSPOSE(V$19:V$30))</f>
        <v>150.54463848039219</v>
      </c>
      <c r="S131" s="1" cm="1">
        <f t="array" ref="S131">AF$18+SUMPRODUCT(AF$19:AF$32,TRANSPOSE(D131:Q131))</f>
        <v>148.55192791592305</v>
      </c>
    </row>
    <row r="132" spans="1:19" x14ac:dyDescent="0.15">
      <c r="A132" s="2">
        <v>36831</v>
      </c>
      <c r="B132" s="7">
        <v>117.1</v>
      </c>
      <c r="C132">
        <f t="shared" si="26"/>
        <v>11</v>
      </c>
      <c r="D132">
        <f t="shared" si="27"/>
        <v>0</v>
      </c>
      <c r="E132">
        <f t="shared" si="28"/>
        <v>0</v>
      </c>
      <c r="F132">
        <f t="shared" si="29"/>
        <v>0</v>
      </c>
      <c r="G132">
        <f t="shared" si="30"/>
        <v>0</v>
      </c>
      <c r="H132">
        <f t="shared" si="31"/>
        <v>0</v>
      </c>
      <c r="I132">
        <f t="shared" si="32"/>
        <v>0</v>
      </c>
      <c r="J132">
        <f t="shared" si="33"/>
        <v>0</v>
      </c>
      <c r="K132">
        <f t="shared" si="34"/>
        <v>0</v>
      </c>
      <c r="L132">
        <f t="shared" si="35"/>
        <v>0</v>
      </c>
      <c r="M132">
        <f t="shared" si="36"/>
        <v>0</v>
      </c>
      <c r="N132">
        <f t="shared" si="37"/>
        <v>1</v>
      </c>
      <c r="O132">
        <v>131</v>
      </c>
      <c r="P132">
        <v>0</v>
      </c>
      <c r="Q132">
        <f t="shared" si="38"/>
        <v>0</v>
      </c>
      <c r="R132" cm="1">
        <f t="array" ref="R132">V$18+SUMPRODUCT(D132:O132,TRANSPOSE(V$19:V$30))</f>
        <v>128.41338848039217</v>
      </c>
      <c r="S132" s="1" cm="1">
        <f t="array" ref="S132">AF$18+SUMPRODUCT(AF$19:AF$32,TRANSPOSE(D132:Q132))</f>
        <v>128.20896824671314</v>
      </c>
    </row>
    <row r="133" spans="1:19" x14ac:dyDescent="0.15">
      <c r="A133" s="2">
        <v>36861</v>
      </c>
      <c r="B133" s="7">
        <v>100.7</v>
      </c>
      <c r="C133">
        <f t="shared" si="26"/>
        <v>12</v>
      </c>
      <c r="D133">
        <f t="shared" si="27"/>
        <v>0</v>
      </c>
      <c r="E133">
        <f t="shared" si="28"/>
        <v>0</v>
      </c>
      <c r="F133">
        <f t="shared" si="29"/>
        <v>0</v>
      </c>
      <c r="G133">
        <f t="shared" si="30"/>
        <v>0</v>
      </c>
      <c r="H133">
        <f t="shared" si="31"/>
        <v>0</v>
      </c>
      <c r="I133">
        <f t="shared" si="32"/>
        <v>0</v>
      </c>
      <c r="J133">
        <f t="shared" si="33"/>
        <v>0</v>
      </c>
      <c r="K133">
        <f t="shared" si="34"/>
        <v>0</v>
      </c>
      <c r="L133">
        <f t="shared" si="35"/>
        <v>0</v>
      </c>
      <c r="M133">
        <f t="shared" si="36"/>
        <v>0</v>
      </c>
      <c r="N133">
        <f t="shared" si="37"/>
        <v>0</v>
      </c>
      <c r="O133">
        <v>132</v>
      </c>
      <c r="P133">
        <v>0</v>
      </c>
      <c r="Q133">
        <f t="shared" si="38"/>
        <v>0</v>
      </c>
      <c r="R133" cm="1">
        <f t="array" ref="R133">V$18+SUMPRODUCT(D133:O133,TRANSPOSE(V$19:V$30))</f>
        <v>116.48838848039219</v>
      </c>
      <c r="S133" s="1" cm="1">
        <f t="array" ref="S133">AF$18+SUMPRODUCT(AF$19:AF$32,TRANSPOSE(D133:Q133))</f>
        <v>117.34600857750331</v>
      </c>
    </row>
    <row r="134" spans="1:19" x14ac:dyDescent="0.15">
      <c r="A134" s="2">
        <v>36892</v>
      </c>
      <c r="B134" s="7">
        <v>106.4</v>
      </c>
      <c r="C134">
        <f t="shared" si="26"/>
        <v>1</v>
      </c>
      <c r="D134">
        <f t="shared" si="27"/>
        <v>1</v>
      </c>
      <c r="E134">
        <f t="shared" si="28"/>
        <v>0</v>
      </c>
      <c r="F134">
        <f t="shared" si="29"/>
        <v>0</v>
      </c>
      <c r="G134">
        <f t="shared" si="30"/>
        <v>0</v>
      </c>
      <c r="H134">
        <f t="shared" si="31"/>
        <v>0</v>
      </c>
      <c r="I134">
        <f t="shared" si="32"/>
        <v>0</v>
      </c>
      <c r="J134">
        <f t="shared" si="33"/>
        <v>0</v>
      </c>
      <c r="K134">
        <f t="shared" si="34"/>
        <v>0</v>
      </c>
      <c r="L134">
        <f t="shared" si="35"/>
        <v>0</v>
      </c>
      <c r="M134">
        <f t="shared" si="36"/>
        <v>0</v>
      </c>
      <c r="N134">
        <f t="shared" si="37"/>
        <v>0</v>
      </c>
      <c r="O134">
        <v>133</v>
      </c>
      <c r="P134">
        <v>0</v>
      </c>
      <c r="Q134">
        <f t="shared" si="38"/>
        <v>0</v>
      </c>
      <c r="R134" cm="1">
        <f t="array" ref="R134">V$18+SUMPRODUCT(D134:O134,TRANSPOSE(V$19:V$30))</f>
        <v>112.43499387254903</v>
      </c>
      <c r="S134" s="1" cm="1">
        <f t="array" ref="S134">AF$18+SUMPRODUCT(AF$19:AF$32,TRANSPOSE(D134:Q134))</f>
        <v>114.83781854004403</v>
      </c>
    </row>
    <row r="135" spans="1:19" x14ac:dyDescent="0.15">
      <c r="A135" s="2">
        <v>36923</v>
      </c>
      <c r="B135" s="7">
        <v>108.2</v>
      </c>
      <c r="C135">
        <f t="shared" si="26"/>
        <v>2</v>
      </c>
      <c r="D135">
        <f t="shared" si="27"/>
        <v>0</v>
      </c>
      <c r="E135">
        <f t="shared" si="28"/>
        <v>1</v>
      </c>
      <c r="F135">
        <f t="shared" si="29"/>
        <v>0</v>
      </c>
      <c r="G135">
        <f t="shared" si="30"/>
        <v>0</v>
      </c>
      <c r="H135">
        <f t="shared" si="31"/>
        <v>0</v>
      </c>
      <c r="I135">
        <f t="shared" si="32"/>
        <v>0</v>
      </c>
      <c r="J135">
        <f t="shared" si="33"/>
        <v>0</v>
      </c>
      <c r="K135">
        <f t="shared" si="34"/>
        <v>0</v>
      </c>
      <c r="L135">
        <f t="shared" si="35"/>
        <v>0</v>
      </c>
      <c r="M135">
        <f t="shared" si="36"/>
        <v>0</v>
      </c>
      <c r="N135">
        <f t="shared" si="37"/>
        <v>0</v>
      </c>
      <c r="O135">
        <v>134</v>
      </c>
      <c r="P135">
        <v>0</v>
      </c>
      <c r="Q135">
        <f t="shared" si="38"/>
        <v>0</v>
      </c>
      <c r="R135" cm="1">
        <f t="array" ref="R135">V$18+SUMPRODUCT(D135:O135,TRANSPOSE(V$19:V$30))</f>
        <v>116.71624387254906</v>
      </c>
      <c r="S135" s="1" cm="1">
        <f t="array" ref="S135">AF$18+SUMPRODUCT(AF$19:AF$32,TRANSPOSE(D135:Q135))</f>
        <v>119.63191417193724</v>
      </c>
    </row>
    <row r="136" spans="1:19" x14ac:dyDescent="0.15">
      <c r="A136" s="2">
        <v>36951</v>
      </c>
      <c r="B136" s="7">
        <v>133.19999999999999</v>
      </c>
      <c r="C136">
        <f t="shared" si="26"/>
        <v>3</v>
      </c>
      <c r="D136">
        <f t="shared" si="27"/>
        <v>0</v>
      </c>
      <c r="E136">
        <f t="shared" si="28"/>
        <v>0</v>
      </c>
      <c r="F136">
        <f t="shared" si="29"/>
        <v>1</v>
      </c>
      <c r="G136">
        <f t="shared" si="30"/>
        <v>0</v>
      </c>
      <c r="H136">
        <f t="shared" si="31"/>
        <v>0</v>
      </c>
      <c r="I136">
        <f t="shared" si="32"/>
        <v>0</v>
      </c>
      <c r="J136">
        <f t="shared" si="33"/>
        <v>0</v>
      </c>
      <c r="K136">
        <f t="shared" si="34"/>
        <v>0</v>
      </c>
      <c r="L136">
        <f t="shared" si="35"/>
        <v>0</v>
      </c>
      <c r="M136">
        <f t="shared" si="36"/>
        <v>0</v>
      </c>
      <c r="N136">
        <f t="shared" si="37"/>
        <v>0</v>
      </c>
      <c r="O136">
        <v>135</v>
      </c>
      <c r="P136">
        <v>0</v>
      </c>
      <c r="Q136">
        <f t="shared" si="38"/>
        <v>0</v>
      </c>
      <c r="R136" cm="1">
        <f t="array" ref="R136">V$18+SUMPRODUCT(D136:O136,TRANSPOSE(V$19:V$30))</f>
        <v>143.33499387254906</v>
      </c>
      <c r="S136" s="1" cm="1">
        <f t="array" ref="S136">AF$18+SUMPRODUCT(AF$19:AF$32,TRANSPOSE(D136:Q136))</f>
        <v>143.5736288514492</v>
      </c>
    </row>
    <row r="137" spans="1:19" x14ac:dyDescent="0.15">
      <c r="A137" s="2">
        <v>36982</v>
      </c>
      <c r="B137" s="7">
        <v>151.30000000000001</v>
      </c>
      <c r="C137">
        <f t="shared" si="26"/>
        <v>4</v>
      </c>
      <c r="D137">
        <f t="shared" si="27"/>
        <v>0</v>
      </c>
      <c r="E137">
        <f t="shared" si="28"/>
        <v>0</v>
      </c>
      <c r="F137">
        <f t="shared" si="29"/>
        <v>0</v>
      </c>
      <c r="G137">
        <f t="shared" si="30"/>
        <v>1</v>
      </c>
      <c r="H137">
        <f t="shared" si="31"/>
        <v>0</v>
      </c>
      <c r="I137">
        <f t="shared" si="32"/>
        <v>0</v>
      </c>
      <c r="J137">
        <f t="shared" si="33"/>
        <v>0</v>
      </c>
      <c r="K137">
        <f t="shared" si="34"/>
        <v>0</v>
      </c>
      <c r="L137">
        <f t="shared" si="35"/>
        <v>0</v>
      </c>
      <c r="M137">
        <f t="shared" si="36"/>
        <v>0</v>
      </c>
      <c r="N137">
        <f t="shared" si="37"/>
        <v>0</v>
      </c>
      <c r="O137">
        <v>136</v>
      </c>
      <c r="P137">
        <v>0</v>
      </c>
      <c r="Q137">
        <f t="shared" si="38"/>
        <v>0</v>
      </c>
      <c r="R137" cm="1">
        <f t="array" ref="R137">V$18+SUMPRODUCT(D137:O137,TRANSPOSE(V$19:V$30))</f>
        <v>156.84124387254906</v>
      </c>
      <c r="S137" s="1" cm="1">
        <f t="array" ref="S137">AF$18+SUMPRODUCT(AF$19:AF$32,TRANSPOSE(D137:Q137))</f>
        <v>155.55343876905653</v>
      </c>
    </row>
    <row r="138" spans="1:19" x14ac:dyDescent="0.15">
      <c r="A138" s="2">
        <v>37012</v>
      </c>
      <c r="B138" s="7">
        <v>154</v>
      </c>
      <c r="C138">
        <f t="shared" si="26"/>
        <v>5</v>
      </c>
      <c r="D138">
        <f t="shared" si="27"/>
        <v>0</v>
      </c>
      <c r="E138">
        <f t="shared" si="28"/>
        <v>0</v>
      </c>
      <c r="F138">
        <f t="shared" si="29"/>
        <v>0</v>
      </c>
      <c r="G138">
        <f t="shared" si="30"/>
        <v>0</v>
      </c>
      <c r="H138">
        <f t="shared" si="31"/>
        <v>1</v>
      </c>
      <c r="I138">
        <f t="shared" si="32"/>
        <v>0</v>
      </c>
      <c r="J138">
        <f t="shared" si="33"/>
        <v>0</v>
      </c>
      <c r="K138">
        <f t="shared" si="34"/>
        <v>0</v>
      </c>
      <c r="L138">
        <f t="shared" si="35"/>
        <v>0</v>
      </c>
      <c r="M138">
        <f t="shared" si="36"/>
        <v>0</v>
      </c>
      <c r="N138">
        <f t="shared" si="37"/>
        <v>0</v>
      </c>
      <c r="O138">
        <v>137</v>
      </c>
      <c r="P138">
        <v>0</v>
      </c>
      <c r="Q138">
        <f t="shared" si="38"/>
        <v>0</v>
      </c>
      <c r="R138" cm="1">
        <f t="array" ref="R138">V$18+SUMPRODUCT(D138:O138,TRANSPOSE(V$19:V$30))</f>
        <v>162.58499387254906</v>
      </c>
      <c r="S138" s="1" cm="1">
        <f t="array" ref="S138">AF$18+SUMPRODUCT(AF$19:AF$32,TRANSPOSE(D138:Q138))</f>
        <v>162.3761058295209</v>
      </c>
    </row>
    <row r="139" spans="1:19" x14ac:dyDescent="0.15">
      <c r="A139" s="2">
        <v>37043</v>
      </c>
      <c r="B139" s="7">
        <v>155.19999999999999</v>
      </c>
      <c r="C139">
        <f t="shared" si="26"/>
        <v>6</v>
      </c>
      <c r="D139">
        <f t="shared" si="27"/>
        <v>0</v>
      </c>
      <c r="E139">
        <f t="shared" si="28"/>
        <v>0</v>
      </c>
      <c r="F139">
        <f t="shared" si="29"/>
        <v>0</v>
      </c>
      <c r="G139">
        <f t="shared" si="30"/>
        <v>0</v>
      </c>
      <c r="H139">
        <f t="shared" si="31"/>
        <v>0</v>
      </c>
      <c r="I139">
        <f t="shared" si="32"/>
        <v>1</v>
      </c>
      <c r="J139">
        <f t="shared" si="33"/>
        <v>0</v>
      </c>
      <c r="K139">
        <f t="shared" si="34"/>
        <v>0</v>
      </c>
      <c r="L139">
        <f t="shared" si="35"/>
        <v>0</v>
      </c>
      <c r="M139">
        <f t="shared" si="36"/>
        <v>0</v>
      </c>
      <c r="N139">
        <f t="shared" si="37"/>
        <v>0</v>
      </c>
      <c r="O139">
        <v>138</v>
      </c>
      <c r="P139">
        <v>0</v>
      </c>
      <c r="Q139">
        <f t="shared" si="38"/>
        <v>0</v>
      </c>
      <c r="R139" cm="1">
        <f t="array" ref="R139">V$18+SUMPRODUCT(D139:O139,TRANSPOSE(V$19:V$30))</f>
        <v>161.47874387254905</v>
      </c>
      <c r="S139" s="1" cm="1">
        <f t="array" ref="S139">AF$18+SUMPRODUCT(AF$19:AF$32,TRANSPOSE(D139:Q139))</f>
        <v>162.07020146141389</v>
      </c>
    </row>
    <row r="140" spans="1:19" x14ac:dyDescent="0.15">
      <c r="A140" s="2">
        <v>37073</v>
      </c>
      <c r="B140" s="7">
        <v>154.6</v>
      </c>
      <c r="C140">
        <f t="shared" si="26"/>
        <v>7</v>
      </c>
      <c r="D140">
        <f t="shared" si="27"/>
        <v>0</v>
      </c>
      <c r="E140">
        <f t="shared" si="28"/>
        <v>0</v>
      </c>
      <c r="F140">
        <f t="shared" si="29"/>
        <v>0</v>
      </c>
      <c r="G140">
        <f t="shared" si="30"/>
        <v>0</v>
      </c>
      <c r="H140">
        <f t="shared" si="31"/>
        <v>0</v>
      </c>
      <c r="I140">
        <f t="shared" si="32"/>
        <v>0</v>
      </c>
      <c r="J140">
        <f t="shared" si="33"/>
        <v>1</v>
      </c>
      <c r="K140">
        <f t="shared" si="34"/>
        <v>0</v>
      </c>
      <c r="L140">
        <f t="shared" si="35"/>
        <v>0</v>
      </c>
      <c r="M140">
        <f t="shared" si="36"/>
        <v>0</v>
      </c>
      <c r="N140">
        <f t="shared" si="37"/>
        <v>0</v>
      </c>
      <c r="O140">
        <v>139</v>
      </c>
      <c r="P140">
        <v>0</v>
      </c>
      <c r="Q140">
        <f t="shared" si="38"/>
        <v>0</v>
      </c>
      <c r="R140" cm="1">
        <f t="array" ref="R140">V$18+SUMPRODUCT(D140:O140,TRANSPOSE(V$19:V$30))</f>
        <v>158.26624387254904</v>
      </c>
      <c r="S140" s="1" cm="1">
        <f t="array" ref="S140">AF$18+SUMPRODUCT(AF$19:AF$32,TRANSPOSE(D140:Q140))</f>
        <v>157.63392648262462</v>
      </c>
    </row>
    <row r="141" spans="1:19" x14ac:dyDescent="0.15">
      <c r="A141" s="2">
        <v>37104</v>
      </c>
      <c r="B141" s="7">
        <v>141.5</v>
      </c>
      <c r="C141">
        <f t="shared" si="26"/>
        <v>8</v>
      </c>
      <c r="D141">
        <f t="shared" si="27"/>
        <v>0</v>
      </c>
      <c r="E141">
        <f t="shared" si="28"/>
        <v>0</v>
      </c>
      <c r="F141">
        <f t="shared" si="29"/>
        <v>0</v>
      </c>
      <c r="G141">
        <f t="shared" si="30"/>
        <v>0</v>
      </c>
      <c r="H141">
        <f t="shared" si="31"/>
        <v>0</v>
      </c>
      <c r="I141">
        <f t="shared" si="32"/>
        <v>0</v>
      </c>
      <c r="J141">
        <f t="shared" si="33"/>
        <v>0</v>
      </c>
      <c r="K141">
        <f t="shared" si="34"/>
        <v>1</v>
      </c>
      <c r="L141">
        <f t="shared" si="35"/>
        <v>0</v>
      </c>
      <c r="M141">
        <f t="shared" si="36"/>
        <v>0</v>
      </c>
      <c r="N141">
        <f t="shared" si="37"/>
        <v>0</v>
      </c>
      <c r="O141">
        <v>140</v>
      </c>
      <c r="P141">
        <v>0</v>
      </c>
      <c r="Q141">
        <f t="shared" si="38"/>
        <v>0</v>
      </c>
      <c r="R141" cm="1">
        <f t="array" ref="R141">V$18+SUMPRODUCT(D141:O141,TRANSPOSE(V$19:V$30))</f>
        <v>157.19124387254905</v>
      </c>
      <c r="S141" s="1" cm="1">
        <f t="array" ref="S141">AF$18+SUMPRODUCT(AF$19:AF$32,TRANSPOSE(D141:Q141))</f>
        <v>155.61096681341473</v>
      </c>
    </row>
    <row r="142" spans="1:19" x14ac:dyDescent="0.15">
      <c r="A142" s="2">
        <v>37135</v>
      </c>
      <c r="B142" s="7">
        <v>133.1</v>
      </c>
      <c r="C142">
        <f t="shared" si="26"/>
        <v>9</v>
      </c>
      <c r="D142">
        <f t="shared" si="27"/>
        <v>0</v>
      </c>
      <c r="E142">
        <f t="shared" si="28"/>
        <v>0</v>
      </c>
      <c r="F142">
        <f t="shared" si="29"/>
        <v>0</v>
      </c>
      <c r="G142">
        <f t="shared" si="30"/>
        <v>0</v>
      </c>
      <c r="H142">
        <f t="shared" si="31"/>
        <v>0</v>
      </c>
      <c r="I142">
        <f t="shared" si="32"/>
        <v>0</v>
      </c>
      <c r="J142">
        <f t="shared" si="33"/>
        <v>0</v>
      </c>
      <c r="K142">
        <f t="shared" si="34"/>
        <v>0</v>
      </c>
      <c r="L142">
        <f t="shared" si="35"/>
        <v>1</v>
      </c>
      <c r="M142">
        <f t="shared" si="36"/>
        <v>0</v>
      </c>
      <c r="N142">
        <f t="shared" si="37"/>
        <v>0</v>
      </c>
      <c r="O142">
        <v>141</v>
      </c>
      <c r="P142">
        <v>0</v>
      </c>
      <c r="Q142">
        <f t="shared" si="38"/>
        <v>0</v>
      </c>
      <c r="R142" cm="1">
        <f t="array" ref="R142">V$18+SUMPRODUCT(D142:O142,TRANSPOSE(V$19:V$30))</f>
        <v>150.92249387254904</v>
      </c>
      <c r="S142" s="1" cm="1">
        <f t="array" ref="S142">AF$18+SUMPRODUCT(AF$19:AF$32,TRANSPOSE(D142:Q142))</f>
        <v>150.22300714420481</v>
      </c>
    </row>
    <row r="143" spans="1:19" x14ac:dyDescent="0.15">
      <c r="A143" s="2">
        <v>37165</v>
      </c>
      <c r="B143" s="7">
        <v>139.80000000000001</v>
      </c>
      <c r="C143">
        <f t="shared" si="26"/>
        <v>10</v>
      </c>
      <c r="D143">
        <f t="shared" si="27"/>
        <v>0</v>
      </c>
      <c r="E143">
        <f t="shared" si="28"/>
        <v>0</v>
      </c>
      <c r="F143">
        <f t="shared" si="29"/>
        <v>0</v>
      </c>
      <c r="G143">
        <f t="shared" si="30"/>
        <v>0</v>
      </c>
      <c r="H143">
        <f t="shared" si="31"/>
        <v>0</v>
      </c>
      <c r="I143">
        <f t="shared" si="32"/>
        <v>0</v>
      </c>
      <c r="J143">
        <f t="shared" si="33"/>
        <v>0</v>
      </c>
      <c r="K143">
        <f t="shared" si="34"/>
        <v>0</v>
      </c>
      <c r="L143">
        <f t="shared" si="35"/>
        <v>0</v>
      </c>
      <c r="M143">
        <f t="shared" si="36"/>
        <v>1</v>
      </c>
      <c r="N143">
        <f t="shared" si="37"/>
        <v>0</v>
      </c>
      <c r="O143">
        <v>142</v>
      </c>
      <c r="P143">
        <v>0</v>
      </c>
      <c r="Q143">
        <f t="shared" si="38"/>
        <v>0</v>
      </c>
      <c r="R143" cm="1">
        <f t="array" ref="R143">V$18+SUMPRODUCT(D143:O143,TRANSPOSE(V$19:V$30))</f>
        <v>155.32249387254905</v>
      </c>
      <c r="S143" s="1" cm="1">
        <f t="array" ref="S143">AF$18+SUMPRODUCT(AF$19:AF$32,TRANSPOSE(D143:Q143))</f>
        <v>153.34004747499495</v>
      </c>
    </row>
    <row r="144" spans="1:19" x14ac:dyDescent="0.15">
      <c r="A144" s="2">
        <v>37196</v>
      </c>
      <c r="B144" s="7">
        <v>121</v>
      </c>
      <c r="C144">
        <f t="shared" si="26"/>
        <v>11</v>
      </c>
      <c r="D144">
        <f t="shared" si="27"/>
        <v>0</v>
      </c>
      <c r="E144">
        <f t="shared" si="28"/>
        <v>0</v>
      </c>
      <c r="F144">
        <f t="shared" si="29"/>
        <v>0</v>
      </c>
      <c r="G144">
        <f t="shared" si="30"/>
        <v>0</v>
      </c>
      <c r="H144">
        <f t="shared" si="31"/>
        <v>0</v>
      </c>
      <c r="I144">
        <f t="shared" si="32"/>
        <v>0</v>
      </c>
      <c r="J144">
        <f t="shared" si="33"/>
        <v>0</v>
      </c>
      <c r="K144">
        <f t="shared" si="34"/>
        <v>0</v>
      </c>
      <c r="L144">
        <f t="shared" si="35"/>
        <v>0</v>
      </c>
      <c r="M144">
        <f t="shared" si="36"/>
        <v>0</v>
      </c>
      <c r="N144">
        <f t="shared" si="37"/>
        <v>1</v>
      </c>
      <c r="O144">
        <v>143</v>
      </c>
      <c r="P144">
        <v>0</v>
      </c>
      <c r="Q144">
        <f t="shared" si="38"/>
        <v>0</v>
      </c>
      <c r="R144" cm="1">
        <f t="array" ref="R144">V$18+SUMPRODUCT(D144:O144,TRANSPOSE(V$19:V$30))</f>
        <v>133.19124387254905</v>
      </c>
      <c r="S144" s="1" cm="1">
        <f t="array" ref="S144">AF$18+SUMPRODUCT(AF$19:AF$32,TRANSPOSE(D144:Q144))</f>
        <v>132.99708780578504</v>
      </c>
    </row>
    <row r="145" spans="1:19" x14ac:dyDescent="0.15">
      <c r="A145" s="2">
        <v>37226</v>
      </c>
      <c r="B145" s="7">
        <v>104.6</v>
      </c>
      <c r="C145">
        <f t="shared" si="26"/>
        <v>12</v>
      </c>
      <c r="D145">
        <f t="shared" si="27"/>
        <v>0</v>
      </c>
      <c r="E145">
        <f t="shared" si="28"/>
        <v>0</v>
      </c>
      <c r="F145">
        <f t="shared" si="29"/>
        <v>0</v>
      </c>
      <c r="G145">
        <f t="shared" si="30"/>
        <v>0</v>
      </c>
      <c r="H145">
        <f t="shared" si="31"/>
        <v>0</v>
      </c>
      <c r="I145">
        <f t="shared" si="32"/>
        <v>0</v>
      </c>
      <c r="J145">
        <f t="shared" si="33"/>
        <v>0</v>
      </c>
      <c r="K145">
        <f t="shared" si="34"/>
        <v>0</v>
      </c>
      <c r="L145">
        <f t="shared" si="35"/>
        <v>0</v>
      </c>
      <c r="M145">
        <f t="shared" si="36"/>
        <v>0</v>
      </c>
      <c r="N145">
        <f t="shared" si="37"/>
        <v>0</v>
      </c>
      <c r="O145">
        <v>144</v>
      </c>
      <c r="P145">
        <v>0</v>
      </c>
      <c r="Q145">
        <f t="shared" si="38"/>
        <v>0</v>
      </c>
      <c r="R145" cm="1">
        <f t="array" ref="R145">V$18+SUMPRODUCT(D145:O145,TRANSPOSE(V$19:V$30))</f>
        <v>121.26624387254904</v>
      </c>
      <c r="S145" s="1" cm="1">
        <f t="array" ref="S145">AF$18+SUMPRODUCT(AF$19:AF$32,TRANSPOSE(D145:Q145))</f>
        <v>122.13412813657521</v>
      </c>
    </row>
    <row r="146" spans="1:19" x14ac:dyDescent="0.15">
      <c r="A146" s="2">
        <v>37257</v>
      </c>
      <c r="B146" s="7">
        <v>110.4</v>
      </c>
      <c r="C146">
        <f t="shared" si="26"/>
        <v>1</v>
      </c>
      <c r="D146">
        <f t="shared" si="27"/>
        <v>1</v>
      </c>
      <c r="E146">
        <f t="shared" si="28"/>
        <v>0</v>
      </c>
      <c r="F146">
        <f t="shared" si="29"/>
        <v>0</v>
      </c>
      <c r="G146">
        <f t="shared" si="30"/>
        <v>0</v>
      </c>
      <c r="H146">
        <f t="shared" si="31"/>
        <v>0</v>
      </c>
      <c r="I146">
        <f t="shared" si="32"/>
        <v>0</v>
      </c>
      <c r="J146">
        <f t="shared" si="33"/>
        <v>0</v>
      </c>
      <c r="K146">
        <f t="shared" si="34"/>
        <v>0</v>
      </c>
      <c r="L146">
        <f t="shared" si="35"/>
        <v>0</v>
      </c>
      <c r="M146">
        <f t="shared" si="36"/>
        <v>0</v>
      </c>
      <c r="N146">
        <f t="shared" si="37"/>
        <v>0</v>
      </c>
      <c r="O146">
        <v>145</v>
      </c>
      <c r="P146">
        <v>0</v>
      </c>
      <c r="Q146">
        <f t="shared" si="38"/>
        <v>0</v>
      </c>
      <c r="R146" cm="1">
        <f t="array" ref="R146">V$18+SUMPRODUCT(D146:O146,TRANSPOSE(V$19:V$30))</f>
        <v>117.21284926470588</v>
      </c>
      <c r="S146" s="1" cm="1">
        <f t="array" ref="S146">AF$18+SUMPRODUCT(AF$19:AF$32,TRANSPOSE(D146:Q146))</f>
        <v>119.62593809911593</v>
      </c>
    </row>
    <row r="147" spans="1:19" x14ac:dyDescent="0.15">
      <c r="A147" s="2">
        <v>37288</v>
      </c>
      <c r="B147" s="7">
        <v>120.4</v>
      </c>
      <c r="C147">
        <f t="shared" si="26"/>
        <v>2</v>
      </c>
      <c r="D147">
        <f t="shared" si="27"/>
        <v>0</v>
      </c>
      <c r="E147">
        <f t="shared" si="28"/>
        <v>1</v>
      </c>
      <c r="F147">
        <f t="shared" si="29"/>
        <v>0</v>
      </c>
      <c r="G147">
        <f t="shared" si="30"/>
        <v>0</v>
      </c>
      <c r="H147">
        <f t="shared" si="31"/>
        <v>0</v>
      </c>
      <c r="I147">
        <f t="shared" si="32"/>
        <v>0</v>
      </c>
      <c r="J147">
        <f t="shared" si="33"/>
        <v>0</v>
      </c>
      <c r="K147">
        <f t="shared" si="34"/>
        <v>0</v>
      </c>
      <c r="L147">
        <f t="shared" si="35"/>
        <v>0</v>
      </c>
      <c r="M147">
        <f t="shared" si="36"/>
        <v>0</v>
      </c>
      <c r="N147">
        <f t="shared" si="37"/>
        <v>0</v>
      </c>
      <c r="O147">
        <v>146</v>
      </c>
      <c r="P147">
        <v>0</v>
      </c>
      <c r="Q147">
        <f t="shared" si="38"/>
        <v>0</v>
      </c>
      <c r="R147" cm="1">
        <f t="array" ref="R147">V$18+SUMPRODUCT(D147:O147,TRANSPOSE(V$19:V$30))</f>
        <v>121.49409926470591</v>
      </c>
      <c r="S147" s="1" cm="1">
        <f t="array" ref="S147">AF$18+SUMPRODUCT(AF$19:AF$32,TRANSPOSE(D147:Q147))</f>
        <v>124.42003373100916</v>
      </c>
    </row>
    <row r="148" spans="1:19" x14ac:dyDescent="0.15">
      <c r="A148" s="2">
        <v>37316</v>
      </c>
      <c r="B148" s="7">
        <v>138.19999999999999</v>
      </c>
      <c r="C148">
        <f t="shared" si="26"/>
        <v>3</v>
      </c>
      <c r="D148">
        <f t="shared" si="27"/>
        <v>0</v>
      </c>
      <c r="E148">
        <f t="shared" si="28"/>
        <v>0</v>
      </c>
      <c r="F148">
        <f t="shared" si="29"/>
        <v>1</v>
      </c>
      <c r="G148">
        <f t="shared" si="30"/>
        <v>0</v>
      </c>
      <c r="H148">
        <f t="shared" si="31"/>
        <v>0</v>
      </c>
      <c r="I148">
        <f t="shared" si="32"/>
        <v>0</v>
      </c>
      <c r="J148">
        <f t="shared" si="33"/>
        <v>0</v>
      </c>
      <c r="K148">
        <f t="shared" si="34"/>
        <v>0</v>
      </c>
      <c r="L148">
        <f t="shared" si="35"/>
        <v>0</v>
      </c>
      <c r="M148">
        <f t="shared" si="36"/>
        <v>0</v>
      </c>
      <c r="N148">
        <f t="shared" si="37"/>
        <v>0</v>
      </c>
      <c r="O148">
        <v>147</v>
      </c>
      <c r="P148">
        <v>0</v>
      </c>
      <c r="Q148">
        <f t="shared" si="38"/>
        <v>0</v>
      </c>
      <c r="R148" cm="1">
        <f t="array" ref="R148">V$18+SUMPRODUCT(D148:O148,TRANSPOSE(V$19:V$30))</f>
        <v>148.11284926470591</v>
      </c>
      <c r="S148" s="1" cm="1">
        <f t="array" ref="S148">AF$18+SUMPRODUCT(AF$19:AF$32,TRANSPOSE(D148:Q148))</f>
        <v>148.36174841052113</v>
      </c>
    </row>
    <row r="149" spans="1:19" x14ac:dyDescent="0.15">
      <c r="A149" s="2">
        <v>37347</v>
      </c>
      <c r="B149" s="7">
        <v>148.80000000000001</v>
      </c>
      <c r="C149">
        <f t="shared" si="26"/>
        <v>4</v>
      </c>
      <c r="D149">
        <f t="shared" si="27"/>
        <v>0</v>
      </c>
      <c r="E149">
        <f t="shared" si="28"/>
        <v>0</v>
      </c>
      <c r="F149">
        <f t="shared" si="29"/>
        <v>0</v>
      </c>
      <c r="G149">
        <f t="shared" si="30"/>
        <v>1</v>
      </c>
      <c r="H149">
        <f t="shared" si="31"/>
        <v>0</v>
      </c>
      <c r="I149">
        <f t="shared" si="32"/>
        <v>0</v>
      </c>
      <c r="J149">
        <f t="shared" si="33"/>
        <v>0</v>
      </c>
      <c r="K149">
        <f t="shared" si="34"/>
        <v>0</v>
      </c>
      <c r="L149">
        <f t="shared" si="35"/>
        <v>0</v>
      </c>
      <c r="M149">
        <f t="shared" si="36"/>
        <v>0</v>
      </c>
      <c r="N149">
        <f t="shared" si="37"/>
        <v>0</v>
      </c>
      <c r="O149">
        <v>148</v>
      </c>
      <c r="P149">
        <v>0</v>
      </c>
      <c r="Q149">
        <f t="shared" si="38"/>
        <v>0</v>
      </c>
      <c r="R149" cm="1">
        <f t="array" ref="R149">V$18+SUMPRODUCT(D149:O149,TRANSPOSE(V$19:V$30))</f>
        <v>161.61909926470591</v>
      </c>
      <c r="S149" s="1" cm="1">
        <f t="array" ref="S149">AF$18+SUMPRODUCT(AF$19:AF$32,TRANSPOSE(D149:Q149))</f>
        <v>160.34155832812846</v>
      </c>
    </row>
    <row r="150" spans="1:19" x14ac:dyDescent="0.15">
      <c r="A150" s="2">
        <v>37377</v>
      </c>
      <c r="B150" s="7">
        <v>165.5</v>
      </c>
      <c r="C150">
        <f t="shared" si="26"/>
        <v>5</v>
      </c>
      <c r="D150">
        <f t="shared" si="27"/>
        <v>0</v>
      </c>
      <c r="E150">
        <f t="shared" si="28"/>
        <v>0</v>
      </c>
      <c r="F150">
        <f t="shared" si="29"/>
        <v>0</v>
      </c>
      <c r="G150">
        <f t="shared" si="30"/>
        <v>0</v>
      </c>
      <c r="H150">
        <f t="shared" si="31"/>
        <v>1</v>
      </c>
      <c r="I150">
        <f t="shared" si="32"/>
        <v>0</v>
      </c>
      <c r="J150">
        <f t="shared" si="33"/>
        <v>0</v>
      </c>
      <c r="K150">
        <f t="shared" si="34"/>
        <v>0</v>
      </c>
      <c r="L150">
        <f t="shared" si="35"/>
        <v>0</v>
      </c>
      <c r="M150">
        <f t="shared" si="36"/>
        <v>0</v>
      </c>
      <c r="N150">
        <f t="shared" si="37"/>
        <v>0</v>
      </c>
      <c r="O150">
        <v>149</v>
      </c>
      <c r="P150">
        <v>0</v>
      </c>
      <c r="Q150">
        <f t="shared" si="38"/>
        <v>0</v>
      </c>
      <c r="R150" cm="1">
        <f t="array" ref="R150">V$18+SUMPRODUCT(D150:O150,TRANSPOSE(V$19:V$30))</f>
        <v>167.36284926470591</v>
      </c>
      <c r="S150" s="1" cm="1">
        <f t="array" ref="S150">AF$18+SUMPRODUCT(AF$19:AF$32,TRANSPOSE(D150:Q150))</f>
        <v>167.16422538859283</v>
      </c>
    </row>
    <row r="151" spans="1:19" x14ac:dyDescent="0.15">
      <c r="A151" s="2">
        <v>37408</v>
      </c>
      <c r="B151" s="7">
        <v>160.30000000000001</v>
      </c>
      <c r="C151">
        <f t="shared" si="26"/>
        <v>6</v>
      </c>
      <c r="D151">
        <f t="shared" si="27"/>
        <v>0</v>
      </c>
      <c r="E151">
        <f t="shared" si="28"/>
        <v>0</v>
      </c>
      <c r="F151">
        <f t="shared" si="29"/>
        <v>0</v>
      </c>
      <c r="G151">
        <f t="shared" si="30"/>
        <v>0</v>
      </c>
      <c r="H151">
        <f t="shared" si="31"/>
        <v>0</v>
      </c>
      <c r="I151">
        <f t="shared" si="32"/>
        <v>1</v>
      </c>
      <c r="J151">
        <f t="shared" si="33"/>
        <v>0</v>
      </c>
      <c r="K151">
        <f t="shared" si="34"/>
        <v>0</v>
      </c>
      <c r="L151">
        <f t="shared" si="35"/>
        <v>0</v>
      </c>
      <c r="M151">
        <f t="shared" si="36"/>
        <v>0</v>
      </c>
      <c r="N151">
        <f t="shared" si="37"/>
        <v>0</v>
      </c>
      <c r="O151">
        <v>150</v>
      </c>
      <c r="P151">
        <v>0</v>
      </c>
      <c r="Q151">
        <f t="shared" si="38"/>
        <v>0</v>
      </c>
      <c r="R151" cm="1">
        <f t="array" ref="R151">V$18+SUMPRODUCT(D151:O151,TRANSPOSE(V$19:V$30))</f>
        <v>166.2565992647059</v>
      </c>
      <c r="S151" s="1" cm="1">
        <f t="array" ref="S151">AF$18+SUMPRODUCT(AF$19:AF$32,TRANSPOSE(D151:Q151))</f>
        <v>166.85832102048582</v>
      </c>
    </row>
    <row r="152" spans="1:19" x14ac:dyDescent="0.15">
      <c r="A152" s="2">
        <v>37438</v>
      </c>
      <c r="B152" s="7">
        <v>155.9</v>
      </c>
      <c r="C152">
        <f t="shared" si="26"/>
        <v>7</v>
      </c>
      <c r="D152">
        <f t="shared" si="27"/>
        <v>0</v>
      </c>
      <c r="E152">
        <f t="shared" si="28"/>
        <v>0</v>
      </c>
      <c r="F152">
        <f t="shared" si="29"/>
        <v>0</v>
      </c>
      <c r="G152">
        <f t="shared" si="30"/>
        <v>0</v>
      </c>
      <c r="H152">
        <f t="shared" si="31"/>
        <v>0</v>
      </c>
      <c r="I152">
        <f t="shared" si="32"/>
        <v>0</v>
      </c>
      <c r="J152">
        <f t="shared" si="33"/>
        <v>1</v>
      </c>
      <c r="K152">
        <f t="shared" si="34"/>
        <v>0</v>
      </c>
      <c r="L152">
        <f t="shared" si="35"/>
        <v>0</v>
      </c>
      <c r="M152">
        <f t="shared" si="36"/>
        <v>0</v>
      </c>
      <c r="N152">
        <f t="shared" si="37"/>
        <v>0</v>
      </c>
      <c r="O152">
        <v>151</v>
      </c>
      <c r="P152">
        <v>0</v>
      </c>
      <c r="Q152">
        <f t="shared" si="38"/>
        <v>0</v>
      </c>
      <c r="R152" cm="1">
        <f t="array" ref="R152">V$18+SUMPRODUCT(D152:O152,TRANSPOSE(V$19:V$30))</f>
        <v>163.04409926470592</v>
      </c>
      <c r="S152" s="1" cm="1">
        <f t="array" ref="S152">AF$18+SUMPRODUCT(AF$19:AF$32,TRANSPOSE(D152:Q152))</f>
        <v>162.42204604169652</v>
      </c>
    </row>
    <row r="153" spans="1:19" x14ac:dyDescent="0.15">
      <c r="A153" s="2">
        <v>37469</v>
      </c>
      <c r="B153" s="7">
        <v>147</v>
      </c>
      <c r="C153">
        <f t="shared" si="26"/>
        <v>8</v>
      </c>
      <c r="D153">
        <f t="shared" si="27"/>
        <v>0</v>
      </c>
      <c r="E153">
        <f t="shared" si="28"/>
        <v>0</v>
      </c>
      <c r="F153">
        <f t="shared" si="29"/>
        <v>0</v>
      </c>
      <c r="G153">
        <f t="shared" si="30"/>
        <v>0</v>
      </c>
      <c r="H153">
        <f t="shared" si="31"/>
        <v>0</v>
      </c>
      <c r="I153">
        <f t="shared" si="32"/>
        <v>0</v>
      </c>
      <c r="J153">
        <f t="shared" si="33"/>
        <v>0</v>
      </c>
      <c r="K153">
        <f t="shared" si="34"/>
        <v>1</v>
      </c>
      <c r="L153">
        <f t="shared" si="35"/>
        <v>0</v>
      </c>
      <c r="M153">
        <f t="shared" si="36"/>
        <v>0</v>
      </c>
      <c r="N153">
        <f t="shared" si="37"/>
        <v>0</v>
      </c>
      <c r="O153">
        <v>152</v>
      </c>
      <c r="P153">
        <v>0</v>
      </c>
      <c r="Q153">
        <f t="shared" si="38"/>
        <v>0</v>
      </c>
      <c r="R153" cm="1">
        <f t="array" ref="R153">V$18+SUMPRODUCT(D153:O153,TRANSPOSE(V$19:V$30))</f>
        <v>161.96909926470593</v>
      </c>
      <c r="S153" s="1" cm="1">
        <f t="array" ref="S153">AF$18+SUMPRODUCT(AF$19:AF$32,TRANSPOSE(D153:Q153))</f>
        <v>160.39908637248664</v>
      </c>
    </row>
    <row r="154" spans="1:19" x14ac:dyDescent="0.15">
      <c r="A154" s="2">
        <v>37500</v>
      </c>
      <c r="B154" s="7">
        <v>155.6</v>
      </c>
      <c r="C154">
        <f t="shared" si="26"/>
        <v>9</v>
      </c>
      <c r="D154">
        <f t="shared" si="27"/>
        <v>0</v>
      </c>
      <c r="E154">
        <f t="shared" si="28"/>
        <v>0</v>
      </c>
      <c r="F154">
        <f t="shared" si="29"/>
        <v>0</v>
      </c>
      <c r="G154">
        <f t="shared" si="30"/>
        <v>0</v>
      </c>
      <c r="H154">
        <f t="shared" si="31"/>
        <v>0</v>
      </c>
      <c r="I154">
        <f t="shared" si="32"/>
        <v>0</v>
      </c>
      <c r="J154">
        <f t="shared" si="33"/>
        <v>0</v>
      </c>
      <c r="K154">
        <f t="shared" si="34"/>
        <v>0</v>
      </c>
      <c r="L154">
        <f t="shared" si="35"/>
        <v>1</v>
      </c>
      <c r="M154">
        <f t="shared" si="36"/>
        <v>0</v>
      </c>
      <c r="N154">
        <f t="shared" si="37"/>
        <v>0</v>
      </c>
      <c r="O154">
        <v>153</v>
      </c>
      <c r="P154">
        <v>0</v>
      </c>
      <c r="Q154">
        <f t="shared" si="38"/>
        <v>0</v>
      </c>
      <c r="R154" cm="1">
        <f t="array" ref="R154">V$18+SUMPRODUCT(D154:O154,TRANSPOSE(V$19:V$30))</f>
        <v>155.70034926470589</v>
      </c>
      <c r="S154" s="1" cm="1">
        <f t="array" ref="S154">AF$18+SUMPRODUCT(AF$19:AF$32,TRANSPOSE(D154:Q154))</f>
        <v>155.01112670327672</v>
      </c>
    </row>
    <row r="155" spans="1:19" x14ac:dyDescent="0.15">
      <c r="A155" s="2">
        <v>37530</v>
      </c>
      <c r="B155" s="7">
        <v>146.80000000000001</v>
      </c>
      <c r="C155">
        <f t="shared" si="26"/>
        <v>10</v>
      </c>
      <c r="D155">
        <f t="shared" si="27"/>
        <v>0</v>
      </c>
      <c r="E155">
        <f t="shared" si="28"/>
        <v>0</v>
      </c>
      <c r="F155">
        <f t="shared" si="29"/>
        <v>0</v>
      </c>
      <c r="G155">
        <f t="shared" si="30"/>
        <v>0</v>
      </c>
      <c r="H155">
        <f t="shared" si="31"/>
        <v>0</v>
      </c>
      <c r="I155">
        <f t="shared" si="32"/>
        <v>0</v>
      </c>
      <c r="J155">
        <f t="shared" si="33"/>
        <v>0</v>
      </c>
      <c r="K155">
        <f t="shared" si="34"/>
        <v>0</v>
      </c>
      <c r="L155">
        <f t="shared" si="35"/>
        <v>0</v>
      </c>
      <c r="M155">
        <f t="shared" si="36"/>
        <v>1</v>
      </c>
      <c r="N155">
        <f t="shared" si="37"/>
        <v>0</v>
      </c>
      <c r="O155">
        <v>154</v>
      </c>
      <c r="P155">
        <v>0</v>
      </c>
      <c r="Q155">
        <f t="shared" si="38"/>
        <v>0</v>
      </c>
      <c r="R155" cm="1">
        <f t="array" ref="R155">V$18+SUMPRODUCT(D155:O155,TRANSPOSE(V$19:V$30))</f>
        <v>160.1003492647059</v>
      </c>
      <c r="S155" s="1" cm="1">
        <f t="array" ref="S155">AF$18+SUMPRODUCT(AF$19:AF$32,TRANSPOSE(D155:Q155))</f>
        <v>158.12816703406688</v>
      </c>
    </row>
    <row r="156" spans="1:19" x14ac:dyDescent="0.15">
      <c r="A156" s="2">
        <v>37561</v>
      </c>
      <c r="B156" s="7">
        <v>133</v>
      </c>
      <c r="C156">
        <f t="shared" si="26"/>
        <v>11</v>
      </c>
      <c r="D156">
        <f t="shared" si="27"/>
        <v>0</v>
      </c>
      <c r="E156">
        <f t="shared" si="28"/>
        <v>0</v>
      </c>
      <c r="F156">
        <f t="shared" si="29"/>
        <v>0</v>
      </c>
      <c r="G156">
        <f t="shared" si="30"/>
        <v>0</v>
      </c>
      <c r="H156">
        <f t="shared" si="31"/>
        <v>0</v>
      </c>
      <c r="I156">
        <f t="shared" si="32"/>
        <v>0</v>
      </c>
      <c r="J156">
        <f t="shared" si="33"/>
        <v>0</v>
      </c>
      <c r="K156">
        <f t="shared" si="34"/>
        <v>0</v>
      </c>
      <c r="L156">
        <f t="shared" si="35"/>
        <v>0</v>
      </c>
      <c r="M156">
        <f t="shared" si="36"/>
        <v>0</v>
      </c>
      <c r="N156">
        <f t="shared" si="37"/>
        <v>1</v>
      </c>
      <c r="O156">
        <v>155</v>
      </c>
      <c r="P156">
        <v>0</v>
      </c>
      <c r="Q156">
        <f t="shared" si="38"/>
        <v>0</v>
      </c>
      <c r="R156" cm="1">
        <f t="array" ref="R156">V$18+SUMPRODUCT(D156:O156,TRANSPOSE(V$19:V$30))</f>
        <v>137.9690992647059</v>
      </c>
      <c r="S156" s="1" cm="1">
        <f t="array" ref="S156">AF$18+SUMPRODUCT(AF$19:AF$32,TRANSPOSE(D156:Q156))</f>
        <v>137.78520736485697</v>
      </c>
    </row>
    <row r="157" spans="1:19" x14ac:dyDescent="0.15">
      <c r="A157" s="2">
        <v>37591</v>
      </c>
      <c r="B157" s="7">
        <v>123.1</v>
      </c>
      <c r="C157">
        <f t="shared" si="26"/>
        <v>12</v>
      </c>
      <c r="D157">
        <f t="shared" si="27"/>
        <v>0</v>
      </c>
      <c r="E157">
        <f t="shared" si="28"/>
        <v>0</v>
      </c>
      <c r="F157">
        <f t="shared" si="29"/>
        <v>0</v>
      </c>
      <c r="G157">
        <f t="shared" si="30"/>
        <v>0</v>
      </c>
      <c r="H157">
        <f t="shared" si="31"/>
        <v>0</v>
      </c>
      <c r="I157">
        <f t="shared" si="32"/>
        <v>0</v>
      </c>
      <c r="J157">
        <f t="shared" si="33"/>
        <v>0</v>
      </c>
      <c r="K157">
        <f t="shared" si="34"/>
        <v>0</v>
      </c>
      <c r="L157">
        <f t="shared" si="35"/>
        <v>0</v>
      </c>
      <c r="M157">
        <f t="shared" si="36"/>
        <v>0</v>
      </c>
      <c r="N157">
        <f t="shared" si="37"/>
        <v>0</v>
      </c>
      <c r="O157">
        <v>156</v>
      </c>
      <c r="P157">
        <v>0</v>
      </c>
      <c r="Q157">
        <f t="shared" si="38"/>
        <v>0</v>
      </c>
      <c r="R157" cm="1">
        <f t="array" ref="R157">V$18+SUMPRODUCT(D157:O157,TRANSPOSE(V$19:V$30))</f>
        <v>126.04409926470591</v>
      </c>
      <c r="S157" s="1" cm="1">
        <f t="array" ref="S157">AF$18+SUMPRODUCT(AF$19:AF$32,TRANSPOSE(D157:Q157))</f>
        <v>126.92224769564713</v>
      </c>
    </row>
    <row r="158" spans="1:19" x14ac:dyDescent="0.15">
      <c r="A158" s="2">
        <v>37622</v>
      </c>
      <c r="B158" s="7">
        <v>117.8</v>
      </c>
      <c r="C158">
        <f t="shared" si="26"/>
        <v>1</v>
      </c>
      <c r="D158">
        <f t="shared" si="27"/>
        <v>1</v>
      </c>
      <c r="E158">
        <f t="shared" si="28"/>
        <v>0</v>
      </c>
      <c r="F158">
        <f t="shared" si="29"/>
        <v>0</v>
      </c>
      <c r="G158">
        <f t="shared" si="30"/>
        <v>0</v>
      </c>
      <c r="H158">
        <f t="shared" si="31"/>
        <v>0</v>
      </c>
      <c r="I158">
        <f t="shared" si="32"/>
        <v>0</v>
      </c>
      <c r="J158">
        <f t="shared" si="33"/>
        <v>0</v>
      </c>
      <c r="K158">
        <f t="shared" si="34"/>
        <v>0</v>
      </c>
      <c r="L158">
        <f t="shared" si="35"/>
        <v>0</v>
      </c>
      <c r="M158">
        <f t="shared" si="36"/>
        <v>0</v>
      </c>
      <c r="N158">
        <f t="shared" si="37"/>
        <v>0</v>
      </c>
      <c r="O158">
        <v>157</v>
      </c>
      <c r="P158">
        <v>0</v>
      </c>
      <c r="Q158">
        <f t="shared" si="38"/>
        <v>0</v>
      </c>
      <c r="R158" cm="1">
        <f t="array" ref="R158">V$18+SUMPRODUCT(D158:O158,TRANSPOSE(V$19:V$30))</f>
        <v>121.99070465686273</v>
      </c>
      <c r="S158" s="1" cm="1">
        <f t="array" ref="S158">AF$18+SUMPRODUCT(AF$19:AF$32,TRANSPOSE(D158:Q158))</f>
        <v>124.41405765818784</v>
      </c>
    </row>
    <row r="159" spans="1:19" x14ac:dyDescent="0.15">
      <c r="A159" s="2">
        <v>37653</v>
      </c>
      <c r="B159" s="7">
        <v>109.7</v>
      </c>
      <c r="C159">
        <f t="shared" si="26"/>
        <v>2</v>
      </c>
      <c r="D159">
        <f t="shared" si="27"/>
        <v>0</v>
      </c>
      <c r="E159">
        <f t="shared" si="28"/>
        <v>1</v>
      </c>
      <c r="F159">
        <f t="shared" si="29"/>
        <v>0</v>
      </c>
      <c r="G159">
        <f t="shared" si="30"/>
        <v>0</v>
      </c>
      <c r="H159">
        <f t="shared" si="31"/>
        <v>0</v>
      </c>
      <c r="I159">
        <f t="shared" si="32"/>
        <v>0</v>
      </c>
      <c r="J159">
        <f t="shared" si="33"/>
        <v>0</v>
      </c>
      <c r="K159">
        <f t="shared" si="34"/>
        <v>0</v>
      </c>
      <c r="L159">
        <f t="shared" si="35"/>
        <v>0</v>
      </c>
      <c r="M159">
        <f t="shared" si="36"/>
        <v>0</v>
      </c>
      <c r="N159">
        <f t="shared" si="37"/>
        <v>0</v>
      </c>
      <c r="O159">
        <v>158</v>
      </c>
      <c r="P159">
        <v>0</v>
      </c>
      <c r="Q159">
        <f t="shared" si="38"/>
        <v>0</v>
      </c>
      <c r="R159" cm="1">
        <f t="array" ref="R159">V$18+SUMPRODUCT(D159:O159,TRANSPOSE(V$19:V$30))</f>
        <v>126.27195465686277</v>
      </c>
      <c r="S159" s="1" cm="1">
        <f t="array" ref="S159">AF$18+SUMPRODUCT(AF$19:AF$32,TRANSPOSE(D159:Q159))</f>
        <v>129.20815329008107</v>
      </c>
    </row>
    <row r="160" spans="1:19" x14ac:dyDescent="0.15">
      <c r="A160" s="2">
        <v>37681</v>
      </c>
      <c r="B160" s="7">
        <v>147.19999999999999</v>
      </c>
      <c r="C160">
        <f t="shared" si="26"/>
        <v>3</v>
      </c>
      <c r="D160">
        <f t="shared" si="27"/>
        <v>0</v>
      </c>
      <c r="E160">
        <f t="shared" si="28"/>
        <v>0</v>
      </c>
      <c r="F160">
        <f t="shared" si="29"/>
        <v>1</v>
      </c>
      <c r="G160">
        <f t="shared" si="30"/>
        <v>0</v>
      </c>
      <c r="H160">
        <f t="shared" si="31"/>
        <v>0</v>
      </c>
      <c r="I160">
        <f t="shared" si="32"/>
        <v>0</v>
      </c>
      <c r="J160">
        <f t="shared" si="33"/>
        <v>0</v>
      </c>
      <c r="K160">
        <f t="shared" si="34"/>
        <v>0</v>
      </c>
      <c r="L160">
        <f t="shared" si="35"/>
        <v>0</v>
      </c>
      <c r="M160">
        <f t="shared" si="36"/>
        <v>0</v>
      </c>
      <c r="N160">
        <f t="shared" si="37"/>
        <v>0</v>
      </c>
      <c r="O160">
        <v>159</v>
      </c>
      <c r="P160">
        <v>0</v>
      </c>
      <c r="Q160">
        <f t="shared" si="38"/>
        <v>0</v>
      </c>
      <c r="R160" cm="1">
        <f t="array" ref="R160">V$18+SUMPRODUCT(D160:O160,TRANSPOSE(V$19:V$30))</f>
        <v>152.89070465686279</v>
      </c>
      <c r="S160" s="1" cm="1">
        <f t="array" ref="S160">AF$18+SUMPRODUCT(AF$19:AF$32,TRANSPOSE(D160:Q160))</f>
        <v>153.14986796959303</v>
      </c>
    </row>
    <row r="161" spans="1:19" x14ac:dyDescent="0.15">
      <c r="A161" s="2">
        <v>37712</v>
      </c>
      <c r="B161" s="7">
        <v>151.19999999999999</v>
      </c>
      <c r="C161">
        <f t="shared" si="26"/>
        <v>4</v>
      </c>
      <c r="D161">
        <f t="shared" si="27"/>
        <v>0</v>
      </c>
      <c r="E161">
        <f t="shared" si="28"/>
        <v>0</v>
      </c>
      <c r="F161">
        <f t="shared" si="29"/>
        <v>0</v>
      </c>
      <c r="G161">
        <f t="shared" si="30"/>
        <v>1</v>
      </c>
      <c r="H161">
        <f t="shared" si="31"/>
        <v>0</v>
      </c>
      <c r="I161">
        <f t="shared" si="32"/>
        <v>0</v>
      </c>
      <c r="J161">
        <f t="shared" si="33"/>
        <v>0</v>
      </c>
      <c r="K161">
        <f t="shared" si="34"/>
        <v>0</v>
      </c>
      <c r="L161">
        <f t="shared" si="35"/>
        <v>0</v>
      </c>
      <c r="M161">
        <f t="shared" si="36"/>
        <v>0</v>
      </c>
      <c r="N161">
        <f t="shared" si="37"/>
        <v>0</v>
      </c>
      <c r="O161">
        <v>160</v>
      </c>
      <c r="P161">
        <v>0</v>
      </c>
      <c r="Q161">
        <f t="shared" si="38"/>
        <v>0</v>
      </c>
      <c r="R161" cm="1">
        <f t="array" ref="R161">V$18+SUMPRODUCT(D161:O161,TRANSPOSE(V$19:V$30))</f>
        <v>166.39695465686276</v>
      </c>
      <c r="S161" s="1" cm="1">
        <f t="array" ref="S161">AF$18+SUMPRODUCT(AF$19:AF$32,TRANSPOSE(D161:Q161))</f>
        <v>165.12967788720036</v>
      </c>
    </row>
    <row r="162" spans="1:19" x14ac:dyDescent="0.15">
      <c r="A162" s="2">
        <v>37742</v>
      </c>
      <c r="B162" s="7">
        <v>165</v>
      </c>
      <c r="C162">
        <f t="shared" si="26"/>
        <v>5</v>
      </c>
      <c r="D162">
        <f t="shared" si="27"/>
        <v>0</v>
      </c>
      <c r="E162">
        <f t="shared" si="28"/>
        <v>0</v>
      </c>
      <c r="F162">
        <f t="shared" si="29"/>
        <v>0</v>
      </c>
      <c r="G162">
        <f t="shared" si="30"/>
        <v>0</v>
      </c>
      <c r="H162">
        <f t="shared" si="31"/>
        <v>1</v>
      </c>
      <c r="I162">
        <f t="shared" si="32"/>
        <v>0</v>
      </c>
      <c r="J162">
        <f t="shared" si="33"/>
        <v>0</v>
      </c>
      <c r="K162">
        <f t="shared" si="34"/>
        <v>0</v>
      </c>
      <c r="L162">
        <f t="shared" si="35"/>
        <v>0</v>
      </c>
      <c r="M162">
        <f t="shared" si="36"/>
        <v>0</v>
      </c>
      <c r="N162">
        <f t="shared" si="37"/>
        <v>0</v>
      </c>
      <c r="O162">
        <v>161</v>
      </c>
      <c r="P162">
        <v>0</v>
      </c>
      <c r="Q162">
        <f t="shared" si="38"/>
        <v>0</v>
      </c>
      <c r="R162" cm="1">
        <f t="array" ref="R162">V$18+SUMPRODUCT(D162:O162,TRANSPOSE(V$19:V$30))</f>
        <v>172.14070465686277</v>
      </c>
      <c r="S162" s="1" cm="1">
        <f t="array" ref="S162">AF$18+SUMPRODUCT(AF$19:AF$32,TRANSPOSE(D162:Q162))</f>
        <v>171.95234494766473</v>
      </c>
    </row>
    <row r="163" spans="1:19" x14ac:dyDescent="0.15">
      <c r="A163" s="2">
        <v>37773</v>
      </c>
      <c r="B163" s="7">
        <v>174.5</v>
      </c>
      <c r="C163">
        <f t="shared" si="26"/>
        <v>6</v>
      </c>
      <c r="D163">
        <f t="shared" si="27"/>
        <v>0</v>
      </c>
      <c r="E163">
        <f t="shared" si="28"/>
        <v>0</v>
      </c>
      <c r="F163">
        <f t="shared" si="29"/>
        <v>0</v>
      </c>
      <c r="G163">
        <f t="shared" si="30"/>
        <v>0</v>
      </c>
      <c r="H163">
        <f t="shared" si="31"/>
        <v>0</v>
      </c>
      <c r="I163">
        <f t="shared" si="32"/>
        <v>1</v>
      </c>
      <c r="J163">
        <f t="shared" si="33"/>
        <v>0</v>
      </c>
      <c r="K163">
        <f t="shared" si="34"/>
        <v>0</v>
      </c>
      <c r="L163">
        <f t="shared" si="35"/>
        <v>0</v>
      </c>
      <c r="M163">
        <f t="shared" si="36"/>
        <v>0</v>
      </c>
      <c r="N163">
        <f t="shared" si="37"/>
        <v>0</v>
      </c>
      <c r="O163">
        <v>162</v>
      </c>
      <c r="P163">
        <v>0</v>
      </c>
      <c r="Q163">
        <f t="shared" si="38"/>
        <v>0</v>
      </c>
      <c r="R163" cm="1">
        <f t="array" ref="R163">V$18+SUMPRODUCT(D163:O163,TRANSPOSE(V$19:V$30))</f>
        <v>171.03445465686278</v>
      </c>
      <c r="S163" s="1" cm="1">
        <f t="array" ref="S163">AF$18+SUMPRODUCT(AF$19:AF$32,TRANSPOSE(D163:Q163))</f>
        <v>171.64644057955772</v>
      </c>
    </row>
    <row r="164" spans="1:19" x14ac:dyDescent="0.15">
      <c r="A164" s="2">
        <v>37803</v>
      </c>
      <c r="B164" s="7">
        <v>175.8</v>
      </c>
      <c r="C164">
        <f t="shared" si="26"/>
        <v>7</v>
      </c>
      <c r="D164">
        <f t="shared" si="27"/>
        <v>0</v>
      </c>
      <c r="E164">
        <f t="shared" si="28"/>
        <v>0</v>
      </c>
      <c r="F164">
        <f t="shared" si="29"/>
        <v>0</v>
      </c>
      <c r="G164">
        <f t="shared" si="30"/>
        <v>0</v>
      </c>
      <c r="H164">
        <f t="shared" si="31"/>
        <v>0</v>
      </c>
      <c r="I164">
        <f t="shared" si="32"/>
        <v>0</v>
      </c>
      <c r="J164">
        <f t="shared" si="33"/>
        <v>1</v>
      </c>
      <c r="K164">
        <f t="shared" si="34"/>
        <v>0</v>
      </c>
      <c r="L164">
        <f t="shared" si="35"/>
        <v>0</v>
      </c>
      <c r="M164">
        <f t="shared" si="36"/>
        <v>0</v>
      </c>
      <c r="N164">
        <f t="shared" si="37"/>
        <v>0</v>
      </c>
      <c r="O164">
        <v>163</v>
      </c>
      <c r="P164">
        <v>0</v>
      </c>
      <c r="Q164">
        <f t="shared" si="38"/>
        <v>0</v>
      </c>
      <c r="R164" cm="1">
        <f t="array" ref="R164">V$18+SUMPRODUCT(D164:O164,TRANSPOSE(V$19:V$30))</f>
        <v>167.82195465686277</v>
      </c>
      <c r="S164" s="1" cm="1">
        <f t="array" ref="S164">AF$18+SUMPRODUCT(AF$19:AF$32,TRANSPOSE(D164:Q164))</f>
        <v>167.21016560076845</v>
      </c>
    </row>
    <row r="165" spans="1:19" x14ac:dyDescent="0.15">
      <c r="A165" s="2">
        <v>37834</v>
      </c>
      <c r="B165" s="7">
        <v>163.80000000000001</v>
      </c>
      <c r="C165">
        <f t="shared" si="26"/>
        <v>8</v>
      </c>
      <c r="D165">
        <f t="shared" si="27"/>
        <v>0</v>
      </c>
      <c r="E165">
        <f t="shared" si="28"/>
        <v>0</v>
      </c>
      <c r="F165">
        <f t="shared" si="29"/>
        <v>0</v>
      </c>
      <c r="G165">
        <f t="shared" si="30"/>
        <v>0</v>
      </c>
      <c r="H165">
        <f t="shared" si="31"/>
        <v>0</v>
      </c>
      <c r="I165">
        <f t="shared" si="32"/>
        <v>0</v>
      </c>
      <c r="J165">
        <f t="shared" si="33"/>
        <v>0</v>
      </c>
      <c r="K165">
        <f t="shared" si="34"/>
        <v>1</v>
      </c>
      <c r="L165">
        <f t="shared" si="35"/>
        <v>0</v>
      </c>
      <c r="M165">
        <f t="shared" si="36"/>
        <v>0</v>
      </c>
      <c r="N165">
        <f t="shared" si="37"/>
        <v>0</v>
      </c>
      <c r="O165">
        <v>164</v>
      </c>
      <c r="P165">
        <v>0</v>
      </c>
      <c r="Q165">
        <f t="shared" si="38"/>
        <v>0</v>
      </c>
      <c r="R165" cm="1">
        <f t="array" ref="R165">V$18+SUMPRODUCT(D165:O165,TRANSPOSE(V$19:V$30))</f>
        <v>166.74695465686278</v>
      </c>
      <c r="S165" s="1" cm="1">
        <f t="array" ref="S165">AF$18+SUMPRODUCT(AF$19:AF$32,TRANSPOSE(D165:Q165))</f>
        <v>165.18720593155857</v>
      </c>
    </row>
    <row r="166" spans="1:19" x14ac:dyDescent="0.15">
      <c r="A166" s="2">
        <v>37865</v>
      </c>
      <c r="B166" s="7">
        <v>171.3</v>
      </c>
      <c r="C166">
        <f t="shared" si="26"/>
        <v>9</v>
      </c>
      <c r="D166">
        <f t="shared" si="27"/>
        <v>0</v>
      </c>
      <c r="E166">
        <f t="shared" si="28"/>
        <v>0</v>
      </c>
      <c r="F166">
        <f t="shared" si="29"/>
        <v>0</v>
      </c>
      <c r="G166">
        <f t="shared" si="30"/>
        <v>0</v>
      </c>
      <c r="H166">
        <f t="shared" si="31"/>
        <v>0</v>
      </c>
      <c r="I166">
        <f t="shared" si="32"/>
        <v>0</v>
      </c>
      <c r="J166">
        <f t="shared" si="33"/>
        <v>0</v>
      </c>
      <c r="K166">
        <f t="shared" si="34"/>
        <v>0</v>
      </c>
      <c r="L166">
        <f t="shared" si="35"/>
        <v>1</v>
      </c>
      <c r="M166">
        <f t="shared" si="36"/>
        <v>0</v>
      </c>
      <c r="N166">
        <f t="shared" si="37"/>
        <v>0</v>
      </c>
      <c r="O166">
        <v>165</v>
      </c>
      <c r="P166">
        <v>0</v>
      </c>
      <c r="Q166">
        <f t="shared" si="38"/>
        <v>0</v>
      </c>
      <c r="R166" cm="1">
        <f t="array" ref="R166">V$18+SUMPRODUCT(D166:O166,TRANSPOSE(V$19:V$30))</f>
        <v>160.47820465686277</v>
      </c>
      <c r="S166" s="1" cm="1">
        <f t="array" ref="S166">AF$18+SUMPRODUCT(AF$19:AF$32,TRANSPOSE(D166:Q166))</f>
        <v>159.79924626234865</v>
      </c>
    </row>
    <row r="167" spans="1:19" x14ac:dyDescent="0.15">
      <c r="A167" s="2">
        <v>37895</v>
      </c>
      <c r="B167" s="7">
        <v>173.5</v>
      </c>
      <c r="C167">
        <f t="shared" si="26"/>
        <v>10</v>
      </c>
      <c r="D167">
        <f t="shared" si="27"/>
        <v>0</v>
      </c>
      <c r="E167">
        <f t="shared" si="28"/>
        <v>0</v>
      </c>
      <c r="F167">
        <f t="shared" si="29"/>
        <v>0</v>
      </c>
      <c r="G167">
        <f t="shared" si="30"/>
        <v>0</v>
      </c>
      <c r="H167">
        <f t="shared" si="31"/>
        <v>0</v>
      </c>
      <c r="I167">
        <f t="shared" si="32"/>
        <v>0</v>
      </c>
      <c r="J167">
        <f t="shared" si="33"/>
        <v>0</v>
      </c>
      <c r="K167">
        <f t="shared" si="34"/>
        <v>0</v>
      </c>
      <c r="L167">
        <f t="shared" si="35"/>
        <v>0</v>
      </c>
      <c r="M167">
        <f t="shared" si="36"/>
        <v>1</v>
      </c>
      <c r="N167">
        <f t="shared" si="37"/>
        <v>0</v>
      </c>
      <c r="O167">
        <v>166</v>
      </c>
      <c r="P167">
        <v>0</v>
      </c>
      <c r="Q167">
        <f t="shared" si="38"/>
        <v>0</v>
      </c>
      <c r="R167" cm="1">
        <f t="array" ref="R167">V$18+SUMPRODUCT(D167:O167,TRANSPOSE(V$19:V$30))</f>
        <v>164.87820465686278</v>
      </c>
      <c r="S167" s="1" cm="1">
        <f t="array" ref="S167">AF$18+SUMPRODUCT(AF$19:AF$32,TRANSPOSE(D167:Q167))</f>
        <v>162.91628659313878</v>
      </c>
    </row>
    <row r="168" spans="1:19" x14ac:dyDescent="0.15">
      <c r="A168" s="2">
        <v>37926</v>
      </c>
      <c r="B168" s="7">
        <v>153.69999999999999</v>
      </c>
      <c r="C168">
        <f t="shared" si="26"/>
        <v>11</v>
      </c>
      <c r="D168">
        <f t="shared" si="27"/>
        <v>0</v>
      </c>
      <c r="E168">
        <f t="shared" si="28"/>
        <v>0</v>
      </c>
      <c r="F168">
        <f t="shared" si="29"/>
        <v>0</v>
      </c>
      <c r="G168">
        <f t="shared" si="30"/>
        <v>0</v>
      </c>
      <c r="H168">
        <f t="shared" si="31"/>
        <v>0</v>
      </c>
      <c r="I168">
        <f t="shared" si="32"/>
        <v>0</v>
      </c>
      <c r="J168">
        <f t="shared" si="33"/>
        <v>0</v>
      </c>
      <c r="K168">
        <f t="shared" si="34"/>
        <v>0</v>
      </c>
      <c r="L168">
        <f t="shared" si="35"/>
        <v>0</v>
      </c>
      <c r="M168">
        <f t="shared" si="36"/>
        <v>0</v>
      </c>
      <c r="N168">
        <f t="shared" si="37"/>
        <v>1</v>
      </c>
      <c r="O168">
        <v>167</v>
      </c>
      <c r="P168">
        <v>0</v>
      </c>
      <c r="Q168">
        <f t="shared" si="38"/>
        <v>0</v>
      </c>
      <c r="R168" cm="1">
        <f t="array" ref="R168">V$18+SUMPRODUCT(D168:O168,TRANSPOSE(V$19:V$30))</f>
        <v>142.74695465686275</v>
      </c>
      <c r="S168" s="1" cm="1">
        <f t="array" ref="S168">AF$18+SUMPRODUCT(AF$19:AF$32,TRANSPOSE(D168:Q168))</f>
        <v>142.5733269239289</v>
      </c>
    </row>
    <row r="169" spans="1:19" x14ac:dyDescent="0.15">
      <c r="A169" s="2">
        <v>37956</v>
      </c>
      <c r="B169" s="7">
        <v>144.19999999999999</v>
      </c>
      <c r="C169">
        <f t="shared" si="26"/>
        <v>12</v>
      </c>
      <c r="D169">
        <f t="shared" si="27"/>
        <v>0</v>
      </c>
      <c r="E169">
        <f t="shared" si="28"/>
        <v>0</v>
      </c>
      <c r="F169">
        <f t="shared" si="29"/>
        <v>0</v>
      </c>
      <c r="G169">
        <f t="shared" si="30"/>
        <v>0</v>
      </c>
      <c r="H169">
        <f t="shared" si="31"/>
        <v>0</v>
      </c>
      <c r="I169">
        <f t="shared" si="32"/>
        <v>0</v>
      </c>
      <c r="J169">
        <f t="shared" si="33"/>
        <v>0</v>
      </c>
      <c r="K169">
        <f t="shared" si="34"/>
        <v>0</v>
      </c>
      <c r="L169">
        <f t="shared" si="35"/>
        <v>0</v>
      </c>
      <c r="M169">
        <f t="shared" si="36"/>
        <v>0</v>
      </c>
      <c r="N169">
        <f t="shared" si="37"/>
        <v>0</v>
      </c>
      <c r="O169">
        <v>168</v>
      </c>
      <c r="P169">
        <v>0</v>
      </c>
      <c r="Q169">
        <f t="shared" si="38"/>
        <v>0</v>
      </c>
      <c r="R169" cm="1">
        <f t="array" ref="R169">V$18+SUMPRODUCT(D169:O169,TRANSPOSE(V$19:V$30))</f>
        <v>130.82195465686277</v>
      </c>
      <c r="S169" s="1" cm="1">
        <f t="array" ref="S169">AF$18+SUMPRODUCT(AF$19:AF$32,TRANSPOSE(D169:Q169))</f>
        <v>131.71036725471905</v>
      </c>
    </row>
    <row r="170" spans="1:19" x14ac:dyDescent="0.15">
      <c r="A170" s="2">
        <v>37987</v>
      </c>
      <c r="B170" s="7">
        <v>124.5</v>
      </c>
      <c r="C170">
        <f t="shared" si="26"/>
        <v>1</v>
      </c>
      <c r="D170">
        <f t="shared" si="27"/>
        <v>1</v>
      </c>
      <c r="E170">
        <f t="shared" si="28"/>
        <v>0</v>
      </c>
      <c r="F170">
        <f t="shared" si="29"/>
        <v>0</v>
      </c>
      <c r="G170">
        <f t="shared" si="30"/>
        <v>0</v>
      </c>
      <c r="H170">
        <f t="shared" si="31"/>
        <v>0</v>
      </c>
      <c r="I170">
        <f t="shared" si="32"/>
        <v>0</v>
      </c>
      <c r="J170">
        <f t="shared" si="33"/>
        <v>0</v>
      </c>
      <c r="K170">
        <f t="shared" si="34"/>
        <v>0</v>
      </c>
      <c r="L170">
        <f t="shared" si="35"/>
        <v>0</v>
      </c>
      <c r="M170">
        <f t="shared" si="36"/>
        <v>0</v>
      </c>
      <c r="N170">
        <f t="shared" si="37"/>
        <v>0</v>
      </c>
      <c r="O170">
        <v>169</v>
      </c>
      <c r="P170">
        <v>0</v>
      </c>
      <c r="Q170">
        <f t="shared" si="38"/>
        <v>0</v>
      </c>
      <c r="R170" cm="1">
        <f t="array" ref="R170">V$18+SUMPRODUCT(D170:O170,TRANSPOSE(V$19:V$30))</f>
        <v>126.76856004901961</v>
      </c>
      <c r="S170" s="1" cm="1">
        <f t="array" ref="S170">AF$18+SUMPRODUCT(AF$19:AF$32,TRANSPOSE(D170:Q170))</f>
        <v>129.20217721725976</v>
      </c>
    </row>
    <row r="171" spans="1:19" x14ac:dyDescent="0.15">
      <c r="A171" s="2">
        <v>38018</v>
      </c>
      <c r="B171" s="7">
        <v>126.4</v>
      </c>
      <c r="C171">
        <f t="shared" si="26"/>
        <v>2</v>
      </c>
      <c r="D171">
        <f t="shared" si="27"/>
        <v>0</v>
      </c>
      <c r="E171">
        <f t="shared" si="28"/>
        <v>1</v>
      </c>
      <c r="F171">
        <f t="shared" si="29"/>
        <v>0</v>
      </c>
      <c r="G171">
        <f t="shared" si="30"/>
        <v>0</v>
      </c>
      <c r="H171">
        <f t="shared" si="31"/>
        <v>0</v>
      </c>
      <c r="I171">
        <f t="shared" si="32"/>
        <v>0</v>
      </c>
      <c r="J171">
        <f t="shared" si="33"/>
        <v>0</v>
      </c>
      <c r="K171">
        <f t="shared" si="34"/>
        <v>0</v>
      </c>
      <c r="L171">
        <f t="shared" si="35"/>
        <v>0</v>
      </c>
      <c r="M171">
        <f t="shared" si="36"/>
        <v>0</v>
      </c>
      <c r="N171">
        <f t="shared" si="37"/>
        <v>0</v>
      </c>
      <c r="O171">
        <v>170</v>
      </c>
      <c r="P171">
        <v>0</v>
      </c>
      <c r="Q171">
        <f t="shared" si="38"/>
        <v>0</v>
      </c>
      <c r="R171" cm="1">
        <f t="array" ref="R171">V$18+SUMPRODUCT(D171:O171,TRANSPOSE(V$19:V$30))</f>
        <v>131.04981004901964</v>
      </c>
      <c r="S171" s="1" cm="1">
        <f t="array" ref="S171">AF$18+SUMPRODUCT(AF$19:AF$32,TRANSPOSE(D171:Q171))</f>
        <v>133.996272849153</v>
      </c>
    </row>
    <row r="172" spans="1:19" x14ac:dyDescent="0.15">
      <c r="A172" s="2">
        <v>38047</v>
      </c>
      <c r="B172" s="7">
        <v>173.8</v>
      </c>
      <c r="C172">
        <f t="shared" si="26"/>
        <v>3</v>
      </c>
      <c r="D172">
        <f t="shared" si="27"/>
        <v>0</v>
      </c>
      <c r="E172">
        <f t="shared" si="28"/>
        <v>0</v>
      </c>
      <c r="F172">
        <f t="shared" si="29"/>
        <v>1</v>
      </c>
      <c r="G172">
        <f t="shared" si="30"/>
        <v>0</v>
      </c>
      <c r="H172">
        <f t="shared" si="31"/>
        <v>0</v>
      </c>
      <c r="I172">
        <f t="shared" si="32"/>
        <v>0</v>
      </c>
      <c r="J172">
        <f t="shared" si="33"/>
        <v>0</v>
      </c>
      <c r="K172">
        <f t="shared" si="34"/>
        <v>0</v>
      </c>
      <c r="L172">
        <f t="shared" si="35"/>
        <v>0</v>
      </c>
      <c r="M172">
        <f t="shared" si="36"/>
        <v>0</v>
      </c>
      <c r="N172">
        <f t="shared" si="37"/>
        <v>0</v>
      </c>
      <c r="O172">
        <v>171</v>
      </c>
      <c r="P172">
        <v>0</v>
      </c>
      <c r="Q172">
        <f t="shared" si="38"/>
        <v>0</v>
      </c>
      <c r="R172" cm="1">
        <f t="array" ref="R172">V$18+SUMPRODUCT(D172:O172,TRANSPOSE(V$19:V$30))</f>
        <v>157.66856004901965</v>
      </c>
      <c r="S172" s="1" cm="1">
        <f t="array" ref="S172">AF$18+SUMPRODUCT(AF$19:AF$32,TRANSPOSE(D172:Q172))</f>
        <v>157.93798752866496</v>
      </c>
    </row>
    <row r="173" spans="1:19" x14ac:dyDescent="0.15">
      <c r="A173" s="2">
        <v>38078</v>
      </c>
      <c r="B173" s="7">
        <v>179.5</v>
      </c>
      <c r="C173">
        <f t="shared" si="26"/>
        <v>4</v>
      </c>
      <c r="D173">
        <f t="shared" si="27"/>
        <v>0</v>
      </c>
      <c r="E173">
        <f t="shared" si="28"/>
        <v>0</v>
      </c>
      <c r="F173">
        <f t="shared" si="29"/>
        <v>0</v>
      </c>
      <c r="G173">
        <f t="shared" si="30"/>
        <v>1</v>
      </c>
      <c r="H173">
        <f t="shared" si="31"/>
        <v>0</v>
      </c>
      <c r="I173">
        <f t="shared" si="32"/>
        <v>0</v>
      </c>
      <c r="J173">
        <f t="shared" si="33"/>
        <v>0</v>
      </c>
      <c r="K173">
        <f t="shared" si="34"/>
        <v>0</v>
      </c>
      <c r="L173">
        <f t="shared" si="35"/>
        <v>0</v>
      </c>
      <c r="M173">
        <f t="shared" si="36"/>
        <v>0</v>
      </c>
      <c r="N173">
        <f t="shared" si="37"/>
        <v>0</v>
      </c>
      <c r="O173">
        <v>172</v>
      </c>
      <c r="P173">
        <v>0</v>
      </c>
      <c r="Q173">
        <f t="shared" si="38"/>
        <v>0</v>
      </c>
      <c r="R173" cm="1">
        <f t="array" ref="R173">V$18+SUMPRODUCT(D173:O173,TRANSPOSE(V$19:V$30))</f>
        <v>171.17481004901964</v>
      </c>
      <c r="S173" s="1" cm="1">
        <f t="array" ref="S173">AF$18+SUMPRODUCT(AF$19:AF$32,TRANSPOSE(D173:Q173))</f>
        <v>169.91779744627229</v>
      </c>
    </row>
    <row r="174" spans="1:19" x14ac:dyDescent="0.15">
      <c r="A174" s="2">
        <v>38108</v>
      </c>
      <c r="B174" s="7">
        <v>187.6</v>
      </c>
      <c r="C174">
        <f t="shared" si="26"/>
        <v>5</v>
      </c>
      <c r="D174">
        <f t="shared" si="27"/>
        <v>0</v>
      </c>
      <c r="E174">
        <f t="shared" si="28"/>
        <v>0</v>
      </c>
      <c r="F174">
        <f t="shared" si="29"/>
        <v>0</v>
      </c>
      <c r="G174">
        <f t="shared" si="30"/>
        <v>0</v>
      </c>
      <c r="H174">
        <f t="shared" si="31"/>
        <v>1</v>
      </c>
      <c r="I174">
        <f t="shared" si="32"/>
        <v>0</v>
      </c>
      <c r="J174">
        <f t="shared" si="33"/>
        <v>0</v>
      </c>
      <c r="K174">
        <f t="shared" si="34"/>
        <v>0</v>
      </c>
      <c r="L174">
        <f t="shared" si="35"/>
        <v>0</v>
      </c>
      <c r="M174">
        <f t="shared" si="36"/>
        <v>0</v>
      </c>
      <c r="N174">
        <f t="shared" si="37"/>
        <v>0</v>
      </c>
      <c r="O174">
        <v>173</v>
      </c>
      <c r="P174">
        <v>0</v>
      </c>
      <c r="Q174">
        <f t="shared" si="38"/>
        <v>0</v>
      </c>
      <c r="R174" cm="1">
        <f t="array" ref="R174">V$18+SUMPRODUCT(D174:O174,TRANSPOSE(V$19:V$30))</f>
        <v>176.91856004901965</v>
      </c>
      <c r="S174" s="1" cm="1">
        <f t="array" ref="S174">AF$18+SUMPRODUCT(AF$19:AF$32,TRANSPOSE(D174:Q174))</f>
        <v>176.74046450673666</v>
      </c>
    </row>
    <row r="175" spans="1:19" x14ac:dyDescent="0.15">
      <c r="A175" s="2">
        <v>38139</v>
      </c>
      <c r="B175" s="7">
        <v>172.3</v>
      </c>
      <c r="C175">
        <f t="shared" si="26"/>
        <v>6</v>
      </c>
      <c r="D175">
        <f t="shared" si="27"/>
        <v>0</v>
      </c>
      <c r="E175">
        <f t="shared" si="28"/>
        <v>0</v>
      </c>
      <c r="F175">
        <f t="shared" si="29"/>
        <v>0</v>
      </c>
      <c r="G175">
        <f t="shared" si="30"/>
        <v>0</v>
      </c>
      <c r="H175">
        <f t="shared" si="31"/>
        <v>0</v>
      </c>
      <c r="I175">
        <f t="shared" si="32"/>
        <v>1</v>
      </c>
      <c r="J175">
        <f t="shared" si="33"/>
        <v>0</v>
      </c>
      <c r="K175">
        <f t="shared" si="34"/>
        <v>0</v>
      </c>
      <c r="L175">
        <f t="shared" si="35"/>
        <v>0</v>
      </c>
      <c r="M175">
        <f t="shared" si="36"/>
        <v>0</v>
      </c>
      <c r="N175">
        <f t="shared" si="37"/>
        <v>0</v>
      </c>
      <c r="O175">
        <v>174</v>
      </c>
      <c r="P175">
        <v>0</v>
      </c>
      <c r="Q175">
        <f t="shared" si="38"/>
        <v>0</v>
      </c>
      <c r="R175" cm="1">
        <f t="array" ref="R175">V$18+SUMPRODUCT(D175:O175,TRANSPOSE(V$19:V$30))</f>
        <v>175.81231004901963</v>
      </c>
      <c r="S175" s="1" cm="1">
        <f t="array" ref="S175">AF$18+SUMPRODUCT(AF$19:AF$32,TRANSPOSE(D175:Q175))</f>
        <v>176.43456013862965</v>
      </c>
    </row>
    <row r="176" spans="1:19" x14ac:dyDescent="0.15">
      <c r="A176" s="2">
        <v>38169</v>
      </c>
      <c r="B176" s="7">
        <v>182</v>
      </c>
      <c r="C176">
        <f t="shared" si="26"/>
        <v>7</v>
      </c>
      <c r="D176">
        <f t="shared" si="27"/>
        <v>0</v>
      </c>
      <c r="E176">
        <f t="shared" si="28"/>
        <v>0</v>
      </c>
      <c r="F176">
        <f t="shared" si="29"/>
        <v>0</v>
      </c>
      <c r="G176">
        <f t="shared" si="30"/>
        <v>0</v>
      </c>
      <c r="H176">
        <f t="shared" si="31"/>
        <v>0</v>
      </c>
      <c r="I176">
        <f t="shared" si="32"/>
        <v>0</v>
      </c>
      <c r="J176">
        <f t="shared" si="33"/>
        <v>1</v>
      </c>
      <c r="K176">
        <f t="shared" si="34"/>
        <v>0</v>
      </c>
      <c r="L176">
        <f t="shared" si="35"/>
        <v>0</v>
      </c>
      <c r="M176">
        <f t="shared" si="36"/>
        <v>0</v>
      </c>
      <c r="N176">
        <f t="shared" si="37"/>
        <v>0</v>
      </c>
      <c r="O176">
        <v>175</v>
      </c>
      <c r="P176">
        <v>0</v>
      </c>
      <c r="Q176">
        <f t="shared" si="38"/>
        <v>0</v>
      </c>
      <c r="R176" cm="1">
        <f t="array" ref="R176">V$18+SUMPRODUCT(D176:O176,TRANSPOSE(V$19:V$30))</f>
        <v>172.59981004901962</v>
      </c>
      <c r="S176" s="1" cm="1">
        <f t="array" ref="S176">AF$18+SUMPRODUCT(AF$19:AF$32,TRANSPOSE(D176:Q176))</f>
        <v>171.99828515984035</v>
      </c>
    </row>
    <row r="177" spans="1:19" x14ac:dyDescent="0.15">
      <c r="A177" s="2">
        <v>38200</v>
      </c>
      <c r="B177" s="7">
        <v>185.9</v>
      </c>
      <c r="C177">
        <f t="shared" si="26"/>
        <v>8</v>
      </c>
      <c r="D177">
        <f t="shared" si="27"/>
        <v>0</v>
      </c>
      <c r="E177">
        <f t="shared" si="28"/>
        <v>0</v>
      </c>
      <c r="F177">
        <f t="shared" si="29"/>
        <v>0</v>
      </c>
      <c r="G177">
        <f t="shared" si="30"/>
        <v>0</v>
      </c>
      <c r="H177">
        <f t="shared" si="31"/>
        <v>0</v>
      </c>
      <c r="I177">
        <f t="shared" si="32"/>
        <v>0</v>
      </c>
      <c r="J177">
        <f t="shared" si="33"/>
        <v>0</v>
      </c>
      <c r="K177">
        <f t="shared" si="34"/>
        <v>1</v>
      </c>
      <c r="L177">
        <f t="shared" si="35"/>
        <v>0</v>
      </c>
      <c r="M177">
        <f t="shared" si="36"/>
        <v>0</v>
      </c>
      <c r="N177">
        <f t="shared" si="37"/>
        <v>0</v>
      </c>
      <c r="O177">
        <v>176</v>
      </c>
      <c r="P177">
        <v>0</v>
      </c>
      <c r="Q177">
        <f t="shared" si="38"/>
        <v>0</v>
      </c>
      <c r="R177" cm="1">
        <f t="array" ref="R177">V$18+SUMPRODUCT(D177:O177,TRANSPOSE(V$19:V$30))</f>
        <v>171.52481004901964</v>
      </c>
      <c r="S177" s="1" cm="1">
        <f t="array" ref="S177">AF$18+SUMPRODUCT(AF$19:AF$32,TRANSPOSE(D177:Q177))</f>
        <v>169.97532549063047</v>
      </c>
    </row>
    <row r="178" spans="1:19" x14ac:dyDescent="0.15">
      <c r="A178" s="2">
        <v>38231</v>
      </c>
      <c r="B178" s="7">
        <v>164</v>
      </c>
      <c r="C178">
        <f t="shared" si="26"/>
        <v>9</v>
      </c>
      <c r="D178">
        <f t="shared" si="27"/>
        <v>0</v>
      </c>
      <c r="E178">
        <f t="shared" si="28"/>
        <v>0</v>
      </c>
      <c r="F178">
        <f t="shared" si="29"/>
        <v>0</v>
      </c>
      <c r="G178">
        <f t="shared" si="30"/>
        <v>0</v>
      </c>
      <c r="H178">
        <f t="shared" si="31"/>
        <v>0</v>
      </c>
      <c r="I178">
        <f t="shared" si="32"/>
        <v>0</v>
      </c>
      <c r="J178">
        <f t="shared" si="33"/>
        <v>0</v>
      </c>
      <c r="K178">
        <f t="shared" si="34"/>
        <v>0</v>
      </c>
      <c r="L178">
        <f t="shared" si="35"/>
        <v>1</v>
      </c>
      <c r="M178">
        <f t="shared" si="36"/>
        <v>0</v>
      </c>
      <c r="N178">
        <f t="shared" si="37"/>
        <v>0</v>
      </c>
      <c r="O178">
        <v>177</v>
      </c>
      <c r="P178">
        <v>0</v>
      </c>
      <c r="Q178">
        <f t="shared" si="38"/>
        <v>0</v>
      </c>
      <c r="R178" cm="1">
        <f t="array" ref="R178">V$18+SUMPRODUCT(D178:O178,TRANSPOSE(V$19:V$30))</f>
        <v>165.25606004901962</v>
      </c>
      <c r="S178" s="1" cm="1">
        <f t="array" ref="S178">AF$18+SUMPRODUCT(AF$19:AF$32,TRANSPOSE(D178:Q178))</f>
        <v>164.58736582142055</v>
      </c>
    </row>
    <row r="179" spans="1:19" x14ac:dyDescent="0.15">
      <c r="A179" s="2">
        <v>38261</v>
      </c>
      <c r="B179" s="7">
        <v>181.3</v>
      </c>
      <c r="C179">
        <f t="shared" si="26"/>
        <v>10</v>
      </c>
      <c r="D179">
        <f t="shared" si="27"/>
        <v>0</v>
      </c>
      <c r="E179">
        <f t="shared" si="28"/>
        <v>0</v>
      </c>
      <c r="F179">
        <f t="shared" si="29"/>
        <v>0</v>
      </c>
      <c r="G179">
        <f t="shared" si="30"/>
        <v>0</v>
      </c>
      <c r="H179">
        <f t="shared" si="31"/>
        <v>0</v>
      </c>
      <c r="I179">
        <f t="shared" si="32"/>
        <v>0</v>
      </c>
      <c r="J179">
        <f t="shared" si="33"/>
        <v>0</v>
      </c>
      <c r="K179">
        <f t="shared" si="34"/>
        <v>0</v>
      </c>
      <c r="L179">
        <f t="shared" si="35"/>
        <v>0</v>
      </c>
      <c r="M179">
        <f t="shared" si="36"/>
        <v>1</v>
      </c>
      <c r="N179">
        <f t="shared" si="37"/>
        <v>0</v>
      </c>
      <c r="O179">
        <v>178</v>
      </c>
      <c r="P179">
        <v>0</v>
      </c>
      <c r="Q179">
        <f t="shared" si="38"/>
        <v>0</v>
      </c>
      <c r="R179" cm="1">
        <f t="array" ref="R179">V$18+SUMPRODUCT(D179:O179,TRANSPOSE(V$19:V$30))</f>
        <v>169.65606004901963</v>
      </c>
      <c r="S179" s="1" cm="1">
        <f t="array" ref="S179">AF$18+SUMPRODUCT(AF$19:AF$32,TRANSPOSE(D179:Q179))</f>
        <v>167.70440615221071</v>
      </c>
    </row>
    <row r="180" spans="1:19" x14ac:dyDescent="0.15">
      <c r="A180" s="2">
        <v>38292</v>
      </c>
      <c r="B180" s="7">
        <v>138.1</v>
      </c>
      <c r="C180">
        <f t="shared" si="26"/>
        <v>11</v>
      </c>
      <c r="D180">
        <f t="shared" si="27"/>
        <v>0</v>
      </c>
      <c r="E180">
        <f t="shared" si="28"/>
        <v>0</v>
      </c>
      <c r="F180">
        <f t="shared" si="29"/>
        <v>0</v>
      </c>
      <c r="G180">
        <f t="shared" si="30"/>
        <v>0</v>
      </c>
      <c r="H180">
        <f t="shared" si="31"/>
        <v>0</v>
      </c>
      <c r="I180">
        <f t="shared" si="32"/>
        <v>0</v>
      </c>
      <c r="J180">
        <f t="shared" si="33"/>
        <v>0</v>
      </c>
      <c r="K180">
        <f t="shared" si="34"/>
        <v>0</v>
      </c>
      <c r="L180">
        <f t="shared" si="35"/>
        <v>0</v>
      </c>
      <c r="M180">
        <f t="shared" si="36"/>
        <v>0</v>
      </c>
      <c r="N180">
        <f t="shared" si="37"/>
        <v>1</v>
      </c>
      <c r="O180">
        <v>179</v>
      </c>
      <c r="P180">
        <v>0</v>
      </c>
      <c r="Q180">
        <f t="shared" si="38"/>
        <v>0</v>
      </c>
      <c r="R180" cm="1">
        <f t="array" ref="R180">V$18+SUMPRODUCT(D180:O180,TRANSPOSE(V$19:V$30))</f>
        <v>147.52481004901964</v>
      </c>
      <c r="S180" s="1" cm="1">
        <f t="array" ref="S180">AF$18+SUMPRODUCT(AF$19:AF$32,TRANSPOSE(D180:Q180))</f>
        <v>147.3614464830008</v>
      </c>
    </row>
    <row r="181" spans="1:19" x14ac:dyDescent="0.15">
      <c r="A181" s="2">
        <v>38322</v>
      </c>
      <c r="B181" s="7">
        <v>140.19999999999999</v>
      </c>
      <c r="C181">
        <f t="shared" si="26"/>
        <v>12</v>
      </c>
      <c r="D181">
        <f t="shared" si="27"/>
        <v>0</v>
      </c>
      <c r="E181">
        <f t="shared" si="28"/>
        <v>0</v>
      </c>
      <c r="F181">
        <f t="shared" si="29"/>
        <v>0</v>
      </c>
      <c r="G181">
        <f t="shared" si="30"/>
        <v>0</v>
      </c>
      <c r="H181">
        <f t="shared" si="31"/>
        <v>0</v>
      </c>
      <c r="I181">
        <f t="shared" si="32"/>
        <v>0</v>
      </c>
      <c r="J181">
        <f t="shared" si="33"/>
        <v>0</v>
      </c>
      <c r="K181">
        <f t="shared" si="34"/>
        <v>0</v>
      </c>
      <c r="L181">
        <f t="shared" si="35"/>
        <v>0</v>
      </c>
      <c r="M181">
        <f t="shared" si="36"/>
        <v>0</v>
      </c>
      <c r="N181">
        <f t="shared" si="37"/>
        <v>0</v>
      </c>
      <c r="O181">
        <v>180</v>
      </c>
      <c r="P181">
        <v>0</v>
      </c>
      <c r="Q181">
        <f t="shared" si="38"/>
        <v>0</v>
      </c>
      <c r="R181" cm="1">
        <f t="array" ref="R181">V$18+SUMPRODUCT(D181:O181,TRANSPOSE(V$19:V$30))</f>
        <v>135.59981004901962</v>
      </c>
      <c r="S181" s="1" cm="1">
        <f t="array" ref="S181">AF$18+SUMPRODUCT(AF$19:AF$32,TRANSPOSE(D181:Q181))</f>
        <v>136.49848681379098</v>
      </c>
    </row>
    <row r="182" spans="1:19" x14ac:dyDescent="0.15">
      <c r="A182" s="2">
        <v>38353</v>
      </c>
      <c r="B182" s="7">
        <v>142.9</v>
      </c>
      <c r="C182">
        <f t="shared" si="26"/>
        <v>1</v>
      </c>
      <c r="D182">
        <f t="shared" si="27"/>
        <v>1</v>
      </c>
      <c r="E182">
        <f t="shared" si="28"/>
        <v>0</v>
      </c>
      <c r="F182">
        <f t="shared" si="29"/>
        <v>0</v>
      </c>
      <c r="G182">
        <f t="shared" si="30"/>
        <v>0</v>
      </c>
      <c r="H182">
        <f t="shared" si="31"/>
        <v>0</v>
      </c>
      <c r="I182">
        <f t="shared" si="32"/>
        <v>0</v>
      </c>
      <c r="J182">
        <f t="shared" si="33"/>
        <v>0</v>
      </c>
      <c r="K182">
        <f t="shared" si="34"/>
        <v>0</v>
      </c>
      <c r="L182">
        <f t="shared" si="35"/>
        <v>0</v>
      </c>
      <c r="M182">
        <f t="shared" si="36"/>
        <v>0</v>
      </c>
      <c r="N182">
        <f t="shared" si="37"/>
        <v>0</v>
      </c>
      <c r="O182">
        <v>181</v>
      </c>
      <c r="P182">
        <v>0</v>
      </c>
      <c r="Q182">
        <f t="shared" si="38"/>
        <v>0</v>
      </c>
      <c r="R182" cm="1">
        <f t="array" ref="R182">V$18+SUMPRODUCT(D182:O182,TRANSPOSE(V$19:V$30))</f>
        <v>131.54641544117646</v>
      </c>
      <c r="S182" s="1" cm="1">
        <f t="array" ref="S182">AF$18+SUMPRODUCT(AF$19:AF$32,TRANSPOSE(D182:Q182))</f>
        <v>133.99029677633166</v>
      </c>
    </row>
    <row r="183" spans="1:19" x14ac:dyDescent="0.15">
      <c r="A183" s="2">
        <v>38384</v>
      </c>
      <c r="B183" s="7">
        <v>149.1</v>
      </c>
      <c r="C183">
        <f t="shared" si="26"/>
        <v>2</v>
      </c>
      <c r="D183">
        <f t="shared" si="27"/>
        <v>0</v>
      </c>
      <c r="E183">
        <f t="shared" si="28"/>
        <v>1</v>
      </c>
      <c r="F183">
        <f t="shared" si="29"/>
        <v>0</v>
      </c>
      <c r="G183">
        <f t="shared" si="30"/>
        <v>0</v>
      </c>
      <c r="H183">
        <f t="shared" si="31"/>
        <v>0</v>
      </c>
      <c r="I183">
        <f t="shared" si="32"/>
        <v>0</v>
      </c>
      <c r="J183">
        <f t="shared" si="33"/>
        <v>0</v>
      </c>
      <c r="K183">
        <f t="shared" si="34"/>
        <v>0</v>
      </c>
      <c r="L183">
        <f t="shared" si="35"/>
        <v>0</v>
      </c>
      <c r="M183">
        <f t="shared" si="36"/>
        <v>0</v>
      </c>
      <c r="N183">
        <f t="shared" si="37"/>
        <v>0</v>
      </c>
      <c r="O183">
        <v>182</v>
      </c>
      <c r="P183">
        <v>0</v>
      </c>
      <c r="Q183">
        <f t="shared" si="38"/>
        <v>0</v>
      </c>
      <c r="R183" cm="1">
        <f t="array" ref="R183">V$18+SUMPRODUCT(D183:O183,TRANSPOSE(V$19:V$30))</f>
        <v>135.82766544117649</v>
      </c>
      <c r="S183" s="1" cm="1">
        <f t="array" ref="S183">AF$18+SUMPRODUCT(AF$19:AF$32,TRANSPOSE(D183:Q183))</f>
        <v>138.7843924082249</v>
      </c>
    </row>
    <row r="184" spans="1:19" x14ac:dyDescent="0.15">
      <c r="A184" s="2">
        <v>38412</v>
      </c>
      <c r="B184" s="7">
        <v>156.19999999999999</v>
      </c>
      <c r="C184">
        <f t="shared" si="26"/>
        <v>3</v>
      </c>
      <c r="D184">
        <f t="shared" si="27"/>
        <v>0</v>
      </c>
      <c r="E184">
        <f t="shared" si="28"/>
        <v>0</v>
      </c>
      <c r="F184">
        <f t="shared" si="29"/>
        <v>1</v>
      </c>
      <c r="G184">
        <f t="shared" si="30"/>
        <v>0</v>
      </c>
      <c r="H184">
        <f t="shared" si="31"/>
        <v>0</v>
      </c>
      <c r="I184">
        <f t="shared" si="32"/>
        <v>0</v>
      </c>
      <c r="J184">
        <f t="shared" si="33"/>
        <v>0</v>
      </c>
      <c r="K184">
        <f t="shared" si="34"/>
        <v>0</v>
      </c>
      <c r="L184">
        <f t="shared" si="35"/>
        <v>0</v>
      </c>
      <c r="M184">
        <f t="shared" si="36"/>
        <v>0</v>
      </c>
      <c r="N184">
        <f t="shared" si="37"/>
        <v>0</v>
      </c>
      <c r="O184">
        <v>183</v>
      </c>
      <c r="P184">
        <v>0</v>
      </c>
      <c r="Q184">
        <f t="shared" si="38"/>
        <v>0</v>
      </c>
      <c r="R184" cm="1">
        <f t="array" ref="R184">V$18+SUMPRODUCT(D184:O184,TRANSPOSE(V$19:V$30))</f>
        <v>162.4464154411765</v>
      </c>
      <c r="S184" s="1" cm="1">
        <f t="array" ref="S184">AF$18+SUMPRODUCT(AF$19:AF$32,TRANSPOSE(D184:Q184))</f>
        <v>162.72610708773686</v>
      </c>
    </row>
    <row r="185" spans="1:19" x14ac:dyDescent="0.15">
      <c r="A185" s="2">
        <v>38443</v>
      </c>
      <c r="B185" s="7">
        <v>184.6</v>
      </c>
      <c r="C185">
        <f t="shared" si="26"/>
        <v>4</v>
      </c>
      <c r="D185">
        <f t="shared" si="27"/>
        <v>0</v>
      </c>
      <c r="E185">
        <f t="shared" si="28"/>
        <v>0</v>
      </c>
      <c r="F185">
        <f t="shared" si="29"/>
        <v>0</v>
      </c>
      <c r="G185">
        <f t="shared" si="30"/>
        <v>1</v>
      </c>
      <c r="H185">
        <f t="shared" si="31"/>
        <v>0</v>
      </c>
      <c r="I185">
        <f t="shared" si="32"/>
        <v>0</v>
      </c>
      <c r="J185">
        <f t="shared" si="33"/>
        <v>0</v>
      </c>
      <c r="K185">
        <f t="shared" si="34"/>
        <v>0</v>
      </c>
      <c r="L185">
        <f t="shared" si="35"/>
        <v>0</v>
      </c>
      <c r="M185">
        <f t="shared" si="36"/>
        <v>0</v>
      </c>
      <c r="N185">
        <f t="shared" si="37"/>
        <v>0</v>
      </c>
      <c r="O185">
        <v>184</v>
      </c>
      <c r="P185">
        <v>0</v>
      </c>
      <c r="Q185">
        <f t="shared" si="38"/>
        <v>0</v>
      </c>
      <c r="R185" cm="1">
        <f t="array" ref="R185">V$18+SUMPRODUCT(D185:O185,TRANSPOSE(V$19:V$30))</f>
        <v>175.95266544117649</v>
      </c>
      <c r="S185" s="1" cm="1">
        <f t="array" ref="S185">AF$18+SUMPRODUCT(AF$19:AF$32,TRANSPOSE(D185:Q185))</f>
        <v>174.70591700534419</v>
      </c>
    </row>
    <row r="186" spans="1:19" x14ac:dyDescent="0.15">
      <c r="A186" s="2">
        <v>38473</v>
      </c>
      <c r="B186" s="7">
        <v>197.9</v>
      </c>
      <c r="C186">
        <f t="shared" si="26"/>
        <v>5</v>
      </c>
      <c r="D186">
        <f t="shared" si="27"/>
        <v>0</v>
      </c>
      <c r="E186">
        <f t="shared" si="28"/>
        <v>0</v>
      </c>
      <c r="F186">
        <f t="shared" si="29"/>
        <v>0</v>
      </c>
      <c r="G186">
        <f t="shared" si="30"/>
        <v>0</v>
      </c>
      <c r="H186">
        <f t="shared" si="31"/>
        <v>1</v>
      </c>
      <c r="I186">
        <f t="shared" si="32"/>
        <v>0</v>
      </c>
      <c r="J186">
        <f t="shared" si="33"/>
        <v>0</v>
      </c>
      <c r="K186">
        <f t="shared" si="34"/>
        <v>0</v>
      </c>
      <c r="L186">
        <f t="shared" si="35"/>
        <v>0</v>
      </c>
      <c r="M186">
        <f t="shared" si="36"/>
        <v>0</v>
      </c>
      <c r="N186">
        <f t="shared" si="37"/>
        <v>0</v>
      </c>
      <c r="O186">
        <v>185</v>
      </c>
      <c r="P186">
        <v>0</v>
      </c>
      <c r="Q186">
        <f t="shared" si="38"/>
        <v>0</v>
      </c>
      <c r="R186" cm="1">
        <f t="array" ref="R186">V$18+SUMPRODUCT(D186:O186,TRANSPOSE(V$19:V$30))</f>
        <v>181.6964154411765</v>
      </c>
      <c r="S186" s="1" cm="1">
        <f t="array" ref="S186">AF$18+SUMPRODUCT(AF$19:AF$32,TRANSPOSE(D186:Q186))</f>
        <v>181.52858406580856</v>
      </c>
    </row>
    <row r="187" spans="1:19" x14ac:dyDescent="0.15">
      <c r="A187" s="2">
        <v>38504</v>
      </c>
      <c r="B187" s="7">
        <v>192.8</v>
      </c>
      <c r="C187">
        <f t="shared" si="26"/>
        <v>6</v>
      </c>
      <c r="D187">
        <f t="shared" si="27"/>
        <v>0</v>
      </c>
      <c r="E187">
        <f t="shared" si="28"/>
        <v>0</v>
      </c>
      <c r="F187">
        <f t="shared" si="29"/>
        <v>0</v>
      </c>
      <c r="G187">
        <f t="shared" si="30"/>
        <v>0</v>
      </c>
      <c r="H187">
        <f t="shared" si="31"/>
        <v>0</v>
      </c>
      <c r="I187">
        <f t="shared" si="32"/>
        <v>1</v>
      </c>
      <c r="J187">
        <f t="shared" si="33"/>
        <v>0</v>
      </c>
      <c r="K187">
        <f t="shared" si="34"/>
        <v>0</v>
      </c>
      <c r="L187">
        <f t="shared" si="35"/>
        <v>0</v>
      </c>
      <c r="M187">
        <f t="shared" si="36"/>
        <v>0</v>
      </c>
      <c r="N187">
        <f t="shared" si="37"/>
        <v>0</v>
      </c>
      <c r="O187">
        <v>186</v>
      </c>
      <c r="P187">
        <v>0</v>
      </c>
      <c r="Q187">
        <f t="shared" si="38"/>
        <v>0</v>
      </c>
      <c r="R187" cm="1">
        <f t="array" ref="R187">V$18+SUMPRODUCT(D187:O187,TRANSPOSE(V$19:V$30))</f>
        <v>180.59016544117648</v>
      </c>
      <c r="S187" s="1" cm="1">
        <f t="array" ref="S187">AF$18+SUMPRODUCT(AF$19:AF$32,TRANSPOSE(D187:Q187))</f>
        <v>181.22267969770155</v>
      </c>
    </row>
    <row r="188" spans="1:19" x14ac:dyDescent="0.15">
      <c r="A188" s="2">
        <v>38534</v>
      </c>
      <c r="B188" s="7">
        <v>187.6</v>
      </c>
      <c r="C188">
        <f t="shared" si="26"/>
        <v>7</v>
      </c>
      <c r="D188">
        <f t="shared" si="27"/>
        <v>0</v>
      </c>
      <c r="E188">
        <f t="shared" si="28"/>
        <v>0</v>
      </c>
      <c r="F188">
        <f t="shared" si="29"/>
        <v>0</v>
      </c>
      <c r="G188">
        <f t="shared" si="30"/>
        <v>0</v>
      </c>
      <c r="H188">
        <f t="shared" si="31"/>
        <v>0</v>
      </c>
      <c r="I188">
        <f t="shared" si="32"/>
        <v>0</v>
      </c>
      <c r="J188">
        <f t="shared" si="33"/>
        <v>1</v>
      </c>
      <c r="K188">
        <f t="shared" si="34"/>
        <v>0</v>
      </c>
      <c r="L188">
        <f t="shared" si="35"/>
        <v>0</v>
      </c>
      <c r="M188">
        <f t="shared" si="36"/>
        <v>0</v>
      </c>
      <c r="N188">
        <f t="shared" si="37"/>
        <v>0</v>
      </c>
      <c r="O188">
        <v>187</v>
      </c>
      <c r="P188">
        <v>0</v>
      </c>
      <c r="Q188">
        <f t="shared" si="38"/>
        <v>0</v>
      </c>
      <c r="R188" cm="1">
        <f t="array" ref="R188">V$18+SUMPRODUCT(D188:O188,TRANSPOSE(V$19:V$30))</f>
        <v>177.3776654411765</v>
      </c>
      <c r="S188" s="1" cm="1">
        <f t="array" ref="S188">AF$18+SUMPRODUCT(AF$19:AF$32,TRANSPOSE(D188:Q188))</f>
        <v>176.78640471891225</v>
      </c>
    </row>
    <row r="189" spans="1:19" x14ac:dyDescent="0.15">
      <c r="A189" s="2">
        <v>38565</v>
      </c>
      <c r="B189" s="7">
        <v>192</v>
      </c>
      <c r="C189">
        <f t="shared" si="26"/>
        <v>8</v>
      </c>
      <c r="D189">
        <f t="shared" si="27"/>
        <v>0</v>
      </c>
      <c r="E189">
        <f t="shared" si="28"/>
        <v>0</v>
      </c>
      <c r="F189">
        <f t="shared" si="29"/>
        <v>0</v>
      </c>
      <c r="G189">
        <f t="shared" si="30"/>
        <v>0</v>
      </c>
      <c r="H189">
        <f t="shared" si="31"/>
        <v>0</v>
      </c>
      <c r="I189">
        <f t="shared" si="32"/>
        <v>0</v>
      </c>
      <c r="J189">
        <f t="shared" si="33"/>
        <v>0</v>
      </c>
      <c r="K189">
        <f t="shared" si="34"/>
        <v>1</v>
      </c>
      <c r="L189">
        <f t="shared" si="35"/>
        <v>0</v>
      </c>
      <c r="M189">
        <f t="shared" si="36"/>
        <v>0</v>
      </c>
      <c r="N189">
        <f t="shared" si="37"/>
        <v>0</v>
      </c>
      <c r="O189">
        <v>188</v>
      </c>
      <c r="P189">
        <v>0</v>
      </c>
      <c r="Q189">
        <f t="shared" si="38"/>
        <v>0</v>
      </c>
      <c r="R189" cm="1">
        <f t="array" ref="R189">V$18+SUMPRODUCT(D189:O189,TRANSPOSE(V$19:V$30))</f>
        <v>176.30266544117652</v>
      </c>
      <c r="S189" s="1" cm="1">
        <f t="array" ref="S189">AF$18+SUMPRODUCT(AF$19:AF$32,TRANSPOSE(D189:Q189))</f>
        <v>174.7634450497024</v>
      </c>
    </row>
    <row r="190" spans="1:19" x14ac:dyDescent="0.15">
      <c r="A190" s="2">
        <v>38596</v>
      </c>
      <c r="B190" s="7">
        <v>187.9</v>
      </c>
      <c r="C190">
        <f t="shared" si="26"/>
        <v>9</v>
      </c>
      <c r="D190">
        <f t="shared" si="27"/>
        <v>0</v>
      </c>
      <c r="E190">
        <f t="shared" si="28"/>
        <v>0</v>
      </c>
      <c r="F190">
        <f t="shared" si="29"/>
        <v>0</v>
      </c>
      <c r="G190">
        <f t="shared" si="30"/>
        <v>0</v>
      </c>
      <c r="H190">
        <f t="shared" si="31"/>
        <v>0</v>
      </c>
      <c r="I190">
        <f t="shared" si="32"/>
        <v>0</v>
      </c>
      <c r="J190">
        <f t="shared" si="33"/>
        <v>0</v>
      </c>
      <c r="K190">
        <f t="shared" si="34"/>
        <v>0</v>
      </c>
      <c r="L190">
        <f t="shared" si="35"/>
        <v>1</v>
      </c>
      <c r="M190">
        <f t="shared" si="36"/>
        <v>0</v>
      </c>
      <c r="N190">
        <f t="shared" si="37"/>
        <v>0</v>
      </c>
      <c r="O190">
        <v>189</v>
      </c>
      <c r="P190">
        <v>0</v>
      </c>
      <c r="Q190">
        <f t="shared" si="38"/>
        <v>0</v>
      </c>
      <c r="R190" cm="1">
        <f t="array" ref="R190">V$18+SUMPRODUCT(D190:O190,TRANSPOSE(V$19:V$30))</f>
        <v>170.03391544117648</v>
      </c>
      <c r="S190" s="1" cm="1">
        <f t="array" ref="S190">AF$18+SUMPRODUCT(AF$19:AF$32,TRANSPOSE(D190:Q190))</f>
        <v>169.37548538049248</v>
      </c>
    </row>
    <row r="191" spans="1:19" x14ac:dyDescent="0.15">
      <c r="A191" s="2">
        <v>38626</v>
      </c>
      <c r="B191" s="7">
        <v>180.4</v>
      </c>
      <c r="C191">
        <f t="shared" si="26"/>
        <v>10</v>
      </c>
      <c r="D191">
        <f t="shared" si="27"/>
        <v>0</v>
      </c>
      <c r="E191">
        <f t="shared" si="28"/>
        <v>0</v>
      </c>
      <c r="F191">
        <f t="shared" si="29"/>
        <v>0</v>
      </c>
      <c r="G191">
        <f t="shared" si="30"/>
        <v>0</v>
      </c>
      <c r="H191">
        <f t="shared" si="31"/>
        <v>0</v>
      </c>
      <c r="I191">
        <f t="shared" si="32"/>
        <v>0</v>
      </c>
      <c r="J191">
        <f t="shared" si="33"/>
        <v>0</v>
      </c>
      <c r="K191">
        <f t="shared" si="34"/>
        <v>0</v>
      </c>
      <c r="L191">
        <f t="shared" si="35"/>
        <v>0</v>
      </c>
      <c r="M191">
        <f t="shared" si="36"/>
        <v>1</v>
      </c>
      <c r="N191">
        <f t="shared" si="37"/>
        <v>0</v>
      </c>
      <c r="O191">
        <v>190</v>
      </c>
      <c r="P191">
        <v>0</v>
      </c>
      <c r="Q191">
        <f t="shared" si="38"/>
        <v>0</v>
      </c>
      <c r="R191" cm="1">
        <f t="array" ref="R191">V$18+SUMPRODUCT(D191:O191,TRANSPOSE(V$19:V$30))</f>
        <v>174.43391544117648</v>
      </c>
      <c r="S191" s="1" cm="1">
        <f t="array" ref="S191">AF$18+SUMPRODUCT(AF$19:AF$32,TRANSPOSE(D191:Q191))</f>
        <v>172.49252571128261</v>
      </c>
    </row>
    <row r="192" spans="1:19" x14ac:dyDescent="0.15">
      <c r="A192" s="2">
        <v>38657</v>
      </c>
      <c r="B192" s="7">
        <v>160.69999999999999</v>
      </c>
      <c r="C192">
        <f t="shared" si="26"/>
        <v>11</v>
      </c>
      <c r="D192">
        <f t="shared" si="27"/>
        <v>0</v>
      </c>
      <c r="E192">
        <f t="shared" si="28"/>
        <v>0</v>
      </c>
      <c r="F192">
        <f t="shared" si="29"/>
        <v>0</v>
      </c>
      <c r="G192">
        <f t="shared" si="30"/>
        <v>0</v>
      </c>
      <c r="H192">
        <f t="shared" si="31"/>
        <v>0</v>
      </c>
      <c r="I192">
        <f t="shared" si="32"/>
        <v>0</v>
      </c>
      <c r="J192">
        <f t="shared" si="33"/>
        <v>0</v>
      </c>
      <c r="K192">
        <f t="shared" si="34"/>
        <v>0</v>
      </c>
      <c r="L192">
        <f t="shared" si="35"/>
        <v>0</v>
      </c>
      <c r="M192">
        <f t="shared" si="36"/>
        <v>0</v>
      </c>
      <c r="N192">
        <f t="shared" si="37"/>
        <v>1</v>
      </c>
      <c r="O192">
        <v>191</v>
      </c>
      <c r="P192">
        <v>0</v>
      </c>
      <c r="Q192">
        <f t="shared" si="38"/>
        <v>0</v>
      </c>
      <c r="R192" cm="1">
        <f t="array" ref="R192">V$18+SUMPRODUCT(D192:O192,TRANSPOSE(V$19:V$30))</f>
        <v>152.30266544117649</v>
      </c>
      <c r="S192" s="1" cm="1">
        <f t="array" ref="S192">AF$18+SUMPRODUCT(AF$19:AF$32,TRANSPOSE(D192:Q192))</f>
        <v>152.14956604207271</v>
      </c>
    </row>
    <row r="193" spans="1:19" s="18" customFormat="1" ht="14" thickBot="1" x14ac:dyDescent="0.2">
      <c r="A193" s="16">
        <v>38687</v>
      </c>
      <c r="B193" s="17">
        <v>136</v>
      </c>
      <c r="C193" s="18">
        <f t="shared" si="26"/>
        <v>12</v>
      </c>
      <c r="D193" s="18">
        <f t="shared" si="27"/>
        <v>0</v>
      </c>
      <c r="E193" s="18">
        <f t="shared" si="28"/>
        <v>0</v>
      </c>
      <c r="F193" s="18">
        <f t="shared" si="29"/>
        <v>0</v>
      </c>
      <c r="G193" s="18">
        <f t="shared" si="30"/>
        <v>0</v>
      </c>
      <c r="H193" s="18">
        <f t="shared" si="31"/>
        <v>0</v>
      </c>
      <c r="I193" s="18">
        <f t="shared" si="32"/>
        <v>0</v>
      </c>
      <c r="J193" s="18">
        <f t="shared" si="33"/>
        <v>0</v>
      </c>
      <c r="K193" s="18">
        <f t="shared" si="34"/>
        <v>0</v>
      </c>
      <c r="L193" s="18">
        <f t="shared" si="35"/>
        <v>0</v>
      </c>
      <c r="M193" s="18">
        <f t="shared" si="36"/>
        <v>0</v>
      </c>
      <c r="N193" s="18">
        <f t="shared" si="37"/>
        <v>0</v>
      </c>
      <c r="O193" s="18">
        <v>192</v>
      </c>
      <c r="P193">
        <v>0</v>
      </c>
      <c r="Q193">
        <f t="shared" si="38"/>
        <v>0</v>
      </c>
      <c r="R193" s="18" cm="1">
        <f t="array" ref="R193">V$18+SUMPRODUCT(D193:O193,TRANSPOSE(V$19:V$30))</f>
        <v>140.3776654411765</v>
      </c>
      <c r="S193" s="1" cm="1">
        <f t="array" ref="S193">AF$18+SUMPRODUCT(AF$19:AF$32,TRANSPOSE(D193:Q193))</f>
        <v>141.28660637286288</v>
      </c>
    </row>
    <row r="194" spans="1:19" ht="14" thickTop="1" x14ac:dyDescent="0.15">
      <c r="A194" s="2">
        <v>38718</v>
      </c>
      <c r="B194" s="7">
        <v>153</v>
      </c>
      <c r="C194">
        <f t="shared" si="26"/>
        <v>1</v>
      </c>
      <c r="D194">
        <f t="shared" si="27"/>
        <v>1</v>
      </c>
      <c r="E194">
        <f t="shared" si="28"/>
        <v>0</v>
      </c>
      <c r="F194">
        <f t="shared" si="29"/>
        <v>0</v>
      </c>
      <c r="G194">
        <f t="shared" si="30"/>
        <v>0</v>
      </c>
      <c r="H194">
        <f t="shared" si="31"/>
        <v>0</v>
      </c>
      <c r="I194">
        <f t="shared" si="32"/>
        <v>0</v>
      </c>
      <c r="J194">
        <f t="shared" si="33"/>
        <v>0</v>
      </c>
      <c r="K194">
        <f t="shared" si="34"/>
        <v>0</v>
      </c>
      <c r="L194">
        <f t="shared" si="35"/>
        <v>0</v>
      </c>
      <c r="M194">
        <f t="shared" si="36"/>
        <v>0</v>
      </c>
      <c r="N194">
        <f t="shared" si="37"/>
        <v>0</v>
      </c>
      <c r="O194">
        <v>193</v>
      </c>
      <c r="P194">
        <v>1</v>
      </c>
      <c r="Q194">
        <f t="shared" si="38"/>
        <v>193</v>
      </c>
      <c r="R194" cm="1">
        <f t="array" ref="R194">V$18+SUMPRODUCT(D194:O194,TRANSPOSE(V$19:V$30))</f>
        <v>136.32427083333332</v>
      </c>
      <c r="S194" s="1" cm="1">
        <f t="array" ref="S194">AF$18+SUMPRODUCT(AF$19:AF$32,TRANSPOSE(D194:Q194))</f>
        <v>131.21452031013277</v>
      </c>
    </row>
    <row r="195" spans="1:19" x14ac:dyDescent="0.15">
      <c r="A195" s="2">
        <v>38749</v>
      </c>
      <c r="B195" s="7">
        <v>145.1</v>
      </c>
      <c r="C195">
        <f t="shared" ref="C195:C253" si="39">MONTH(A195)</f>
        <v>2</v>
      </c>
      <c r="D195">
        <f t="shared" ref="D195:D253" si="40">IF(C195=1,1,0)</f>
        <v>0</v>
      </c>
      <c r="E195">
        <f t="shared" ref="E195:E247" si="41">IF(C195=2,1,0)</f>
        <v>1</v>
      </c>
      <c r="F195">
        <f t="shared" ref="F195:F247" si="42">IF(C195=3,1,0)</f>
        <v>0</v>
      </c>
      <c r="G195">
        <f t="shared" ref="G195:G247" si="43">IF(C195=4,1,0)</f>
        <v>0</v>
      </c>
      <c r="H195">
        <f t="shared" ref="H195:H247" si="44">IF(C195=5,1,0)</f>
        <v>0</v>
      </c>
      <c r="I195">
        <f t="shared" ref="I195:I247" si="45">IF(C195=6,1,0)</f>
        <v>0</v>
      </c>
      <c r="J195">
        <f t="shared" ref="J195:J247" si="46">IF(C195=7,1,0)</f>
        <v>0</v>
      </c>
      <c r="K195">
        <f t="shared" ref="K195:K247" si="47">IF(C195=8,1,0)</f>
        <v>0</v>
      </c>
      <c r="L195">
        <f t="shared" ref="L195:L247" si="48">IF(C195=9,1,0)</f>
        <v>0</v>
      </c>
      <c r="M195">
        <f t="shared" ref="M195:M247" si="49">IF(C195=10,1,0)</f>
        <v>0</v>
      </c>
      <c r="N195">
        <f t="shared" ref="N195:N247" si="50">IF(C195=11,1,0)</f>
        <v>0</v>
      </c>
      <c r="O195">
        <v>194</v>
      </c>
      <c r="P195">
        <v>1</v>
      </c>
      <c r="Q195">
        <f t="shared" ref="Q195:Q247" si="51">P195*O195</f>
        <v>194</v>
      </c>
      <c r="R195" cm="1">
        <f t="array" ref="R195">V$18+SUMPRODUCT(D195:O195,TRANSPOSE(V$19:V$30))</f>
        <v>140.60552083333334</v>
      </c>
      <c r="S195" s="1" cm="1">
        <f t="array" ref="S195">AF$18+SUMPRODUCT(AF$19:AF$32,TRANSPOSE(D195:Q195))</f>
        <v>133.07341428807533</v>
      </c>
    </row>
    <row r="196" spans="1:19" x14ac:dyDescent="0.15">
      <c r="A196" s="2">
        <v>38777</v>
      </c>
      <c r="B196" s="7">
        <v>165.9</v>
      </c>
      <c r="C196">
        <f t="shared" si="39"/>
        <v>3</v>
      </c>
      <c r="D196">
        <f t="shared" si="40"/>
        <v>0</v>
      </c>
      <c r="E196">
        <f t="shared" si="41"/>
        <v>0</v>
      </c>
      <c r="F196">
        <f t="shared" si="42"/>
        <v>1</v>
      </c>
      <c r="G196">
        <f t="shared" si="43"/>
        <v>0</v>
      </c>
      <c r="H196">
        <f t="shared" si="44"/>
        <v>0</v>
      </c>
      <c r="I196">
        <f t="shared" si="45"/>
        <v>0</v>
      </c>
      <c r="J196">
        <f t="shared" si="46"/>
        <v>0</v>
      </c>
      <c r="K196">
        <f t="shared" si="47"/>
        <v>0</v>
      </c>
      <c r="L196">
        <f t="shared" si="48"/>
        <v>0</v>
      </c>
      <c r="M196">
        <f t="shared" si="49"/>
        <v>0</v>
      </c>
      <c r="N196">
        <f t="shared" si="50"/>
        <v>0</v>
      </c>
      <c r="O196">
        <v>195</v>
      </c>
      <c r="P196">
        <v>1</v>
      </c>
      <c r="Q196">
        <f t="shared" si="51"/>
        <v>195</v>
      </c>
      <c r="R196" cm="1">
        <f t="array" ref="R196">V$18+SUMPRODUCT(D196:O196,TRANSPOSE(V$19:V$30))</f>
        <v>167.22427083333335</v>
      </c>
      <c r="S196" s="1" cm="1">
        <f t="array" ref="S196">AF$18+SUMPRODUCT(AF$19:AF$32,TRANSPOSE(D196:Q196))</f>
        <v>154.07992731363683</v>
      </c>
    </row>
    <row r="197" spans="1:19" x14ac:dyDescent="0.15">
      <c r="A197" s="2">
        <v>38808</v>
      </c>
      <c r="B197" s="7">
        <v>160.5</v>
      </c>
      <c r="C197">
        <f t="shared" si="39"/>
        <v>4</v>
      </c>
      <c r="D197">
        <f t="shared" si="40"/>
        <v>0</v>
      </c>
      <c r="E197">
        <f t="shared" si="41"/>
        <v>0</v>
      </c>
      <c r="F197">
        <f t="shared" si="42"/>
        <v>0</v>
      </c>
      <c r="G197">
        <f t="shared" si="43"/>
        <v>1</v>
      </c>
      <c r="H197">
        <f t="shared" si="44"/>
        <v>0</v>
      </c>
      <c r="I197">
        <f t="shared" si="45"/>
        <v>0</v>
      </c>
      <c r="J197">
        <f t="shared" si="46"/>
        <v>0</v>
      </c>
      <c r="K197">
        <f t="shared" si="47"/>
        <v>0</v>
      </c>
      <c r="L197">
        <f t="shared" si="48"/>
        <v>0</v>
      </c>
      <c r="M197">
        <f t="shared" si="49"/>
        <v>0</v>
      </c>
      <c r="N197">
        <f t="shared" si="50"/>
        <v>0</v>
      </c>
      <c r="O197">
        <v>196</v>
      </c>
      <c r="P197">
        <v>1</v>
      </c>
      <c r="Q197">
        <f t="shared" si="51"/>
        <v>196</v>
      </c>
      <c r="R197" cm="1">
        <f t="array" ref="R197">V$18+SUMPRODUCT(D197:O197,TRANSPOSE(V$19:V$30))</f>
        <v>180.73052083333334</v>
      </c>
      <c r="S197" s="1" cm="1">
        <f t="array" ref="S197">AF$18+SUMPRODUCT(AF$19:AF$32,TRANSPOSE(D197:Q197))</f>
        <v>163.1245355772937</v>
      </c>
    </row>
    <row r="198" spans="1:19" x14ac:dyDescent="0.15">
      <c r="A198" s="2">
        <v>38838</v>
      </c>
      <c r="B198" s="7">
        <v>190.2</v>
      </c>
      <c r="C198">
        <f t="shared" si="39"/>
        <v>5</v>
      </c>
      <c r="D198">
        <f t="shared" si="40"/>
        <v>0</v>
      </c>
      <c r="E198">
        <f t="shared" si="41"/>
        <v>0</v>
      </c>
      <c r="F198">
        <f t="shared" si="42"/>
        <v>0</v>
      </c>
      <c r="G198">
        <f t="shared" si="43"/>
        <v>0</v>
      </c>
      <c r="H198">
        <f t="shared" si="44"/>
        <v>1</v>
      </c>
      <c r="I198">
        <f t="shared" si="45"/>
        <v>0</v>
      </c>
      <c r="J198">
        <f t="shared" si="46"/>
        <v>0</v>
      </c>
      <c r="K198">
        <f t="shared" si="47"/>
        <v>0</v>
      </c>
      <c r="L198">
        <f t="shared" si="48"/>
        <v>0</v>
      </c>
      <c r="M198">
        <f t="shared" si="49"/>
        <v>0</v>
      </c>
      <c r="N198">
        <f t="shared" si="50"/>
        <v>0</v>
      </c>
      <c r="O198">
        <v>197</v>
      </c>
      <c r="P198">
        <v>1</v>
      </c>
      <c r="Q198">
        <f t="shared" si="51"/>
        <v>197</v>
      </c>
      <c r="R198" cm="1">
        <f t="array" ref="R198">V$18+SUMPRODUCT(D198:O198,TRANSPOSE(V$19:V$30))</f>
        <v>186.47427083333335</v>
      </c>
      <c r="S198" s="1" cm="1">
        <f t="array" ref="S198">AF$18+SUMPRODUCT(AF$19:AF$32,TRANSPOSE(D198:Q198))</f>
        <v>167.01200098380738</v>
      </c>
    </row>
    <row r="199" spans="1:19" x14ac:dyDescent="0.15">
      <c r="A199" s="2">
        <v>38869</v>
      </c>
      <c r="B199" s="7">
        <v>170.2</v>
      </c>
      <c r="C199">
        <f t="shared" si="39"/>
        <v>6</v>
      </c>
      <c r="D199">
        <f t="shared" si="40"/>
        <v>0</v>
      </c>
      <c r="E199">
        <f t="shared" si="41"/>
        <v>0</v>
      </c>
      <c r="F199">
        <f t="shared" si="42"/>
        <v>0</v>
      </c>
      <c r="G199">
        <f t="shared" si="43"/>
        <v>0</v>
      </c>
      <c r="H199">
        <f t="shared" si="44"/>
        <v>0</v>
      </c>
      <c r="I199">
        <f t="shared" si="45"/>
        <v>1</v>
      </c>
      <c r="J199">
        <f t="shared" si="46"/>
        <v>0</v>
      </c>
      <c r="K199">
        <f t="shared" si="47"/>
        <v>0</v>
      </c>
      <c r="L199">
        <f t="shared" si="48"/>
        <v>0</v>
      </c>
      <c r="M199">
        <f t="shared" si="49"/>
        <v>0</v>
      </c>
      <c r="N199">
        <f t="shared" si="50"/>
        <v>0</v>
      </c>
      <c r="O199">
        <v>198</v>
      </c>
      <c r="P199">
        <v>1</v>
      </c>
      <c r="Q199">
        <f t="shared" si="51"/>
        <v>198</v>
      </c>
      <c r="R199" cm="1">
        <f t="array" ref="R199">V$18+SUMPRODUCT(D199:O199,TRANSPOSE(V$19:V$30))</f>
        <v>185.36802083333336</v>
      </c>
      <c r="S199" s="1" cm="1">
        <f t="array" ref="S199">AF$18+SUMPRODUCT(AF$19:AF$32,TRANSPOSE(D199:Q199))</f>
        <v>163.77089496174992</v>
      </c>
    </row>
    <row r="200" spans="1:19" x14ac:dyDescent="0.15">
      <c r="A200" s="2">
        <v>38899</v>
      </c>
      <c r="B200" s="7">
        <v>160.9</v>
      </c>
      <c r="C200">
        <f t="shared" si="39"/>
        <v>7</v>
      </c>
      <c r="D200">
        <f t="shared" si="40"/>
        <v>0</v>
      </c>
      <c r="E200">
        <f t="shared" si="41"/>
        <v>0</v>
      </c>
      <c r="F200">
        <f t="shared" si="42"/>
        <v>0</v>
      </c>
      <c r="G200">
        <f t="shared" si="43"/>
        <v>0</v>
      </c>
      <c r="H200">
        <f t="shared" si="44"/>
        <v>0</v>
      </c>
      <c r="I200">
        <f t="shared" si="45"/>
        <v>0</v>
      </c>
      <c r="J200">
        <f t="shared" si="46"/>
        <v>1</v>
      </c>
      <c r="K200">
        <f t="shared" si="47"/>
        <v>0</v>
      </c>
      <c r="L200">
        <f t="shared" si="48"/>
        <v>0</v>
      </c>
      <c r="M200">
        <f t="shared" si="49"/>
        <v>0</v>
      </c>
      <c r="N200">
        <f t="shared" si="50"/>
        <v>0</v>
      </c>
      <c r="O200">
        <v>199</v>
      </c>
      <c r="P200">
        <v>1</v>
      </c>
      <c r="Q200">
        <f t="shared" si="51"/>
        <v>199</v>
      </c>
      <c r="R200" cm="1">
        <f t="array" ref="R200">V$18+SUMPRODUCT(D200:O200,TRANSPOSE(V$19:V$30))</f>
        <v>182.15552083333336</v>
      </c>
      <c r="S200" s="1" cm="1">
        <f t="array" ref="S200">AF$18+SUMPRODUCT(AF$19:AF$32,TRANSPOSE(D200:Q200))</f>
        <v>156.3994183290101</v>
      </c>
    </row>
    <row r="201" spans="1:19" x14ac:dyDescent="0.15">
      <c r="A201" s="2">
        <v>38930</v>
      </c>
      <c r="B201" s="7">
        <v>146.80000000000001</v>
      </c>
      <c r="C201">
        <f t="shared" si="39"/>
        <v>8</v>
      </c>
      <c r="D201">
        <f t="shared" si="40"/>
        <v>0</v>
      </c>
      <c r="E201">
        <f t="shared" si="41"/>
        <v>0</v>
      </c>
      <c r="F201">
        <f t="shared" si="42"/>
        <v>0</v>
      </c>
      <c r="G201">
        <f t="shared" si="43"/>
        <v>0</v>
      </c>
      <c r="H201">
        <f t="shared" si="44"/>
        <v>0</v>
      </c>
      <c r="I201">
        <f t="shared" si="45"/>
        <v>0</v>
      </c>
      <c r="J201">
        <f t="shared" si="46"/>
        <v>0</v>
      </c>
      <c r="K201">
        <f t="shared" si="47"/>
        <v>1</v>
      </c>
      <c r="L201">
        <f t="shared" si="48"/>
        <v>0</v>
      </c>
      <c r="M201">
        <f t="shared" si="49"/>
        <v>0</v>
      </c>
      <c r="N201">
        <f t="shared" si="50"/>
        <v>0</v>
      </c>
      <c r="O201">
        <v>200</v>
      </c>
      <c r="P201">
        <v>1</v>
      </c>
      <c r="Q201">
        <f t="shared" si="51"/>
        <v>200</v>
      </c>
      <c r="R201" cm="1">
        <f t="array" ref="R201">V$18+SUMPRODUCT(D201:O201,TRANSPOSE(V$19:V$30))</f>
        <v>181.08052083333337</v>
      </c>
      <c r="S201" s="1" cm="1">
        <f t="array" ref="S201">AF$18+SUMPRODUCT(AF$19:AF$32,TRANSPOSE(D201:Q201))</f>
        <v>151.44125700584968</v>
      </c>
    </row>
    <row r="202" spans="1:19" x14ac:dyDescent="0.15">
      <c r="A202" s="2">
        <v>38961</v>
      </c>
      <c r="B202" s="7">
        <v>150.1</v>
      </c>
      <c r="C202">
        <f t="shared" si="39"/>
        <v>9</v>
      </c>
      <c r="D202">
        <f t="shared" si="40"/>
        <v>0</v>
      </c>
      <c r="E202">
        <f t="shared" si="41"/>
        <v>0</v>
      </c>
      <c r="F202">
        <f t="shared" si="42"/>
        <v>0</v>
      </c>
      <c r="G202">
        <f t="shared" si="43"/>
        <v>0</v>
      </c>
      <c r="H202">
        <f t="shared" si="44"/>
        <v>0</v>
      </c>
      <c r="I202">
        <f t="shared" si="45"/>
        <v>0</v>
      </c>
      <c r="J202">
        <f t="shared" si="46"/>
        <v>0</v>
      </c>
      <c r="K202">
        <f t="shared" si="47"/>
        <v>0</v>
      </c>
      <c r="L202">
        <f t="shared" si="48"/>
        <v>1</v>
      </c>
      <c r="M202">
        <f t="shared" si="49"/>
        <v>0</v>
      </c>
      <c r="N202">
        <f t="shared" si="50"/>
        <v>0</v>
      </c>
      <c r="O202">
        <v>201</v>
      </c>
      <c r="P202">
        <v>1</v>
      </c>
      <c r="Q202">
        <f t="shared" si="51"/>
        <v>201</v>
      </c>
      <c r="R202" cm="1">
        <f t="array" ref="R202">V$18+SUMPRODUCT(D202:O202,TRANSPOSE(V$19:V$30))</f>
        <v>174.81177083333333</v>
      </c>
      <c r="S202" s="1" cm="1">
        <f t="array" ref="S202">AF$18+SUMPRODUCT(AF$19:AF$32,TRANSPOSE(D202:Q202))</f>
        <v>143.11809568268924</v>
      </c>
    </row>
    <row r="203" spans="1:19" x14ac:dyDescent="0.15">
      <c r="A203" s="2">
        <v>38991</v>
      </c>
      <c r="B203" s="7">
        <v>130.6</v>
      </c>
      <c r="C203">
        <f t="shared" si="39"/>
        <v>10</v>
      </c>
      <c r="D203">
        <f t="shared" si="40"/>
        <v>0</v>
      </c>
      <c r="E203">
        <f t="shared" si="41"/>
        <v>0</v>
      </c>
      <c r="F203">
        <f t="shared" si="42"/>
        <v>0</v>
      </c>
      <c r="G203">
        <f t="shared" si="43"/>
        <v>0</v>
      </c>
      <c r="H203">
        <f t="shared" si="44"/>
        <v>0</v>
      </c>
      <c r="I203">
        <f t="shared" si="45"/>
        <v>0</v>
      </c>
      <c r="J203">
        <f t="shared" si="46"/>
        <v>0</v>
      </c>
      <c r="K203">
        <f t="shared" si="47"/>
        <v>0</v>
      </c>
      <c r="L203">
        <f t="shared" si="48"/>
        <v>0</v>
      </c>
      <c r="M203">
        <f t="shared" si="49"/>
        <v>1</v>
      </c>
      <c r="N203">
        <f t="shared" si="50"/>
        <v>0</v>
      </c>
      <c r="O203">
        <v>202</v>
      </c>
      <c r="P203">
        <v>1</v>
      </c>
      <c r="Q203">
        <f t="shared" si="51"/>
        <v>202</v>
      </c>
      <c r="R203" cm="1">
        <f t="array" ref="R203">V$18+SUMPRODUCT(D203:O203,TRANSPOSE(V$19:V$30))</f>
        <v>179.21177083333333</v>
      </c>
      <c r="S203" s="1" cm="1">
        <f t="array" ref="S203">AF$18+SUMPRODUCT(AF$19:AF$32,TRANSPOSE(D203:Q203))</f>
        <v>143.29993435952881</v>
      </c>
    </row>
    <row r="204" spans="1:19" x14ac:dyDescent="0.15">
      <c r="A204" s="2">
        <v>39022</v>
      </c>
      <c r="B204" s="7">
        <v>115.2</v>
      </c>
      <c r="C204">
        <f t="shared" si="39"/>
        <v>11</v>
      </c>
      <c r="D204">
        <f t="shared" si="40"/>
        <v>0</v>
      </c>
      <c r="E204">
        <f t="shared" si="41"/>
        <v>0</v>
      </c>
      <c r="F204">
        <f t="shared" si="42"/>
        <v>0</v>
      </c>
      <c r="G204">
        <f t="shared" si="43"/>
        <v>0</v>
      </c>
      <c r="H204">
        <f t="shared" si="44"/>
        <v>0</v>
      </c>
      <c r="I204">
        <f t="shared" si="45"/>
        <v>0</v>
      </c>
      <c r="J204">
        <f t="shared" si="46"/>
        <v>0</v>
      </c>
      <c r="K204">
        <f t="shared" si="47"/>
        <v>0</v>
      </c>
      <c r="L204">
        <f t="shared" si="48"/>
        <v>0</v>
      </c>
      <c r="M204">
        <f t="shared" si="49"/>
        <v>0</v>
      </c>
      <c r="N204">
        <f t="shared" si="50"/>
        <v>1</v>
      </c>
      <c r="O204">
        <v>203</v>
      </c>
      <c r="P204">
        <v>1</v>
      </c>
      <c r="Q204">
        <f t="shared" si="51"/>
        <v>203</v>
      </c>
      <c r="R204" cm="1">
        <f t="array" ref="R204">V$18+SUMPRODUCT(D204:O204,TRANSPOSE(V$19:V$30))</f>
        <v>157.08052083333334</v>
      </c>
      <c r="S204" s="1" cm="1">
        <f t="array" ref="S204">AF$18+SUMPRODUCT(AF$19:AF$32,TRANSPOSE(D204:Q204))</f>
        <v>120.02177303636844</v>
      </c>
    </row>
    <row r="205" spans="1:19" x14ac:dyDescent="0.15">
      <c r="A205" s="2">
        <v>39052</v>
      </c>
      <c r="B205" s="7">
        <v>112.4</v>
      </c>
      <c r="C205">
        <f t="shared" si="39"/>
        <v>12</v>
      </c>
      <c r="D205">
        <f t="shared" si="40"/>
        <v>0</v>
      </c>
      <c r="E205">
        <f t="shared" si="41"/>
        <v>0</v>
      </c>
      <c r="F205">
        <f t="shared" si="42"/>
        <v>0</v>
      </c>
      <c r="G205">
        <f t="shared" si="43"/>
        <v>0</v>
      </c>
      <c r="H205">
        <f t="shared" si="44"/>
        <v>0</v>
      </c>
      <c r="I205">
        <f t="shared" si="45"/>
        <v>0</v>
      </c>
      <c r="J205">
        <f t="shared" si="46"/>
        <v>0</v>
      </c>
      <c r="K205">
        <f t="shared" si="47"/>
        <v>0</v>
      </c>
      <c r="L205">
        <f t="shared" si="48"/>
        <v>0</v>
      </c>
      <c r="M205">
        <f t="shared" si="49"/>
        <v>0</v>
      </c>
      <c r="N205">
        <f t="shared" si="50"/>
        <v>0</v>
      </c>
      <c r="O205">
        <v>204</v>
      </c>
      <c r="P205">
        <v>1</v>
      </c>
      <c r="Q205">
        <f t="shared" si="51"/>
        <v>204</v>
      </c>
      <c r="R205" cm="1">
        <f t="array" ref="R205">V$18+SUMPRODUCT(D205:O205,TRANSPOSE(V$19:V$30))</f>
        <v>145.15552083333336</v>
      </c>
      <c r="S205" s="1" cm="1">
        <f t="array" ref="S205">AF$18+SUMPRODUCT(AF$19:AF$32,TRANSPOSE(D205:Q205))</f>
        <v>106.2236117132081</v>
      </c>
    </row>
    <row r="206" spans="1:19" x14ac:dyDescent="0.15">
      <c r="A206" s="2">
        <v>39083</v>
      </c>
      <c r="B206" s="7">
        <v>95</v>
      </c>
      <c r="C206">
        <f t="shared" si="39"/>
        <v>1</v>
      </c>
      <c r="D206">
        <f t="shared" si="40"/>
        <v>1</v>
      </c>
      <c r="E206">
        <f t="shared" si="41"/>
        <v>0</v>
      </c>
      <c r="F206">
        <f t="shared" si="42"/>
        <v>0</v>
      </c>
      <c r="G206">
        <f t="shared" si="43"/>
        <v>0</v>
      </c>
      <c r="H206">
        <f t="shared" si="44"/>
        <v>0</v>
      </c>
      <c r="I206">
        <f t="shared" si="45"/>
        <v>0</v>
      </c>
      <c r="J206">
        <f t="shared" si="46"/>
        <v>0</v>
      </c>
      <c r="K206">
        <f t="shared" si="47"/>
        <v>0</v>
      </c>
      <c r="L206">
        <f t="shared" si="48"/>
        <v>0</v>
      </c>
      <c r="M206">
        <f t="shared" si="49"/>
        <v>0</v>
      </c>
      <c r="N206">
        <f t="shared" si="50"/>
        <v>0</v>
      </c>
      <c r="O206">
        <v>205</v>
      </c>
      <c r="P206">
        <v>1</v>
      </c>
      <c r="Q206">
        <f t="shared" si="51"/>
        <v>205</v>
      </c>
      <c r="R206" cm="1">
        <f t="array" ref="R206">V$18+SUMPRODUCT(D206:O206,TRANSPOSE(V$19:V$30))</f>
        <v>141.1021262254902</v>
      </c>
      <c r="S206" s="1" cm="1">
        <f t="array" ref="S206">AF$18+SUMPRODUCT(AF$19:AF$32,TRANSPOSE(D206:Q206))</f>
        <v>100.78022002179827</v>
      </c>
    </row>
    <row r="207" spans="1:19" x14ac:dyDescent="0.15">
      <c r="A207" s="2">
        <v>39114</v>
      </c>
      <c r="B207" s="7">
        <v>103.1</v>
      </c>
      <c r="C207">
        <f t="shared" si="39"/>
        <v>2</v>
      </c>
      <c r="D207">
        <f t="shared" si="40"/>
        <v>0</v>
      </c>
      <c r="E207">
        <f t="shared" si="41"/>
        <v>1</v>
      </c>
      <c r="F207">
        <f t="shared" si="42"/>
        <v>0</v>
      </c>
      <c r="G207">
        <f t="shared" si="43"/>
        <v>0</v>
      </c>
      <c r="H207">
        <f t="shared" si="44"/>
        <v>0</v>
      </c>
      <c r="I207">
        <f t="shared" si="45"/>
        <v>0</v>
      </c>
      <c r="J207">
        <f t="shared" si="46"/>
        <v>0</v>
      </c>
      <c r="K207">
        <f t="shared" si="47"/>
        <v>0</v>
      </c>
      <c r="L207">
        <f t="shared" si="48"/>
        <v>0</v>
      </c>
      <c r="M207">
        <f t="shared" si="49"/>
        <v>0</v>
      </c>
      <c r="N207">
        <f t="shared" si="50"/>
        <v>0</v>
      </c>
      <c r="O207">
        <v>206</v>
      </c>
      <c r="P207">
        <v>1</v>
      </c>
      <c r="Q207">
        <f t="shared" si="51"/>
        <v>206</v>
      </c>
      <c r="R207" cm="1">
        <f t="array" ref="R207">V$18+SUMPRODUCT(D207:O207,TRANSPOSE(V$19:V$30))</f>
        <v>145.38337622549022</v>
      </c>
      <c r="S207" s="1" cm="1">
        <f t="array" ref="S207">AF$18+SUMPRODUCT(AF$19:AF$32,TRANSPOSE(D207:Q207))</f>
        <v>102.63911399974094</v>
      </c>
    </row>
    <row r="208" spans="1:19" x14ac:dyDescent="0.15">
      <c r="A208" s="2">
        <v>39142</v>
      </c>
      <c r="B208" s="7">
        <v>123.8</v>
      </c>
      <c r="C208">
        <f t="shared" si="39"/>
        <v>3</v>
      </c>
      <c r="D208">
        <f t="shared" si="40"/>
        <v>0</v>
      </c>
      <c r="E208">
        <f t="shared" si="41"/>
        <v>0</v>
      </c>
      <c r="F208">
        <f t="shared" si="42"/>
        <v>1</v>
      </c>
      <c r="G208">
        <f t="shared" si="43"/>
        <v>0</v>
      </c>
      <c r="H208">
        <f t="shared" si="44"/>
        <v>0</v>
      </c>
      <c r="I208">
        <f t="shared" si="45"/>
        <v>0</v>
      </c>
      <c r="J208">
        <f t="shared" si="46"/>
        <v>0</v>
      </c>
      <c r="K208">
        <f t="shared" si="47"/>
        <v>0</v>
      </c>
      <c r="L208">
        <f t="shared" si="48"/>
        <v>0</v>
      </c>
      <c r="M208">
        <f t="shared" si="49"/>
        <v>0</v>
      </c>
      <c r="N208">
        <f t="shared" si="50"/>
        <v>0</v>
      </c>
      <c r="O208">
        <v>207</v>
      </c>
      <c r="P208">
        <v>1</v>
      </c>
      <c r="Q208">
        <f t="shared" si="51"/>
        <v>207</v>
      </c>
      <c r="R208" cm="1">
        <f t="array" ref="R208">V$18+SUMPRODUCT(D208:O208,TRANSPOSE(V$19:V$30))</f>
        <v>172.00212622549023</v>
      </c>
      <c r="S208" s="1" cm="1">
        <f t="array" ref="S208">AF$18+SUMPRODUCT(AF$19:AF$32,TRANSPOSE(D208:Q208))</f>
        <v>123.64562702530245</v>
      </c>
    </row>
    <row r="209" spans="1:19" x14ac:dyDescent="0.15">
      <c r="A209" s="2">
        <v>39173</v>
      </c>
      <c r="B209" s="7">
        <v>135.6</v>
      </c>
      <c r="C209">
        <f t="shared" si="39"/>
        <v>4</v>
      </c>
      <c r="D209">
        <f t="shared" si="40"/>
        <v>0</v>
      </c>
      <c r="E209">
        <f t="shared" si="41"/>
        <v>0</v>
      </c>
      <c r="F209">
        <f t="shared" si="42"/>
        <v>0</v>
      </c>
      <c r="G209">
        <f t="shared" si="43"/>
        <v>1</v>
      </c>
      <c r="H209">
        <f t="shared" si="44"/>
        <v>0</v>
      </c>
      <c r="I209">
        <f t="shared" si="45"/>
        <v>0</v>
      </c>
      <c r="J209">
        <f t="shared" si="46"/>
        <v>0</v>
      </c>
      <c r="K209">
        <f t="shared" si="47"/>
        <v>0</v>
      </c>
      <c r="L209">
        <f t="shared" si="48"/>
        <v>0</v>
      </c>
      <c r="M209">
        <f t="shared" si="49"/>
        <v>0</v>
      </c>
      <c r="N209">
        <f t="shared" si="50"/>
        <v>0</v>
      </c>
      <c r="O209">
        <v>208</v>
      </c>
      <c r="P209">
        <v>1</v>
      </c>
      <c r="Q209">
        <f t="shared" si="51"/>
        <v>208</v>
      </c>
      <c r="R209" cm="1">
        <f t="array" ref="R209">V$18+SUMPRODUCT(D209:O209,TRANSPOSE(V$19:V$30))</f>
        <v>185.50837622549022</v>
      </c>
      <c r="S209" s="1" cm="1">
        <f t="array" ref="S209">AF$18+SUMPRODUCT(AF$19:AF$32,TRANSPOSE(D209:Q209))</f>
        <v>132.6902352889592</v>
      </c>
    </row>
    <row r="210" spans="1:19" x14ac:dyDescent="0.15">
      <c r="A210" s="2">
        <v>39203</v>
      </c>
      <c r="B210" s="7">
        <v>136.5</v>
      </c>
      <c r="C210">
        <f t="shared" si="39"/>
        <v>5</v>
      </c>
      <c r="D210">
        <f t="shared" si="40"/>
        <v>0</v>
      </c>
      <c r="E210">
        <f t="shared" si="41"/>
        <v>0</v>
      </c>
      <c r="F210">
        <f t="shared" si="42"/>
        <v>0</v>
      </c>
      <c r="G210">
        <f t="shared" si="43"/>
        <v>0</v>
      </c>
      <c r="H210">
        <f t="shared" si="44"/>
        <v>1</v>
      </c>
      <c r="I210">
        <f t="shared" si="45"/>
        <v>0</v>
      </c>
      <c r="J210">
        <f t="shared" si="46"/>
        <v>0</v>
      </c>
      <c r="K210">
        <f t="shared" si="47"/>
        <v>0</v>
      </c>
      <c r="L210">
        <f t="shared" si="48"/>
        <v>0</v>
      </c>
      <c r="M210">
        <f t="shared" si="49"/>
        <v>0</v>
      </c>
      <c r="N210">
        <f t="shared" si="50"/>
        <v>0</v>
      </c>
      <c r="O210">
        <v>209</v>
      </c>
      <c r="P210">
        <v>1</v>
      </c>
      <c r="Q210">
        <f t="shared" si="51"/>
        <v>209</v>
      </c>
      <c r="R210" cm="1">
        <f t="array" ref="R210">V$18+SUMPRODUCT(D210:O210,TRANSPOSE(V$19:V$30))</f>
        <v>191.25212622549023</v>
      </c>
      <c r="S210" s="1" cm="1">
        <f t="array" ref="S210">AF$18+SUMPRODUCT(AF$19:AF$32,TRANSPOSE(D210:Q210))</f>
        <v>136.577700695473</v>
      </c>
    </row>
    <row r="211" spans="1:19" x14ac:dyDescent="0.15">
      <c r="A211" s="2">
        <v>39234</v>
      </c>
      <c r="B211" s="7">
        <v>137.80000000000001</v>
      </c>
      <c r="C211">
        <f t="shared" si="39"/>
        <v>6</v>
      </c>
      <c r="D211">
        <f t="shared" si="40"/>
        <v>0</v>
      </c>
      <c r="E211">
        <f t="shared" si="41"/>
        <v>0</v>
      </c>
      <c r="F211">
        <f t="shared" si="42"/>
        <v>0</v>
      </c>
      <c r="G211">
        <f t="shared" si="43"/>
        <v>0</v>
      </c>
      <c r="H211">
        <f t="shared" si="44"/>
        <v>0</v>
      </c>
      <c r="I211">
        <f t="shared" si="45"/>
        <v>1</v>
      </c>
      <c r="J211">
        <f t="shared" si="46"/>
        <v>0</v>
      </c>
      <c r="K211">
        <f t="shared" si="47"/>
        <v>0</v>
      </c>
      <c r="L211">
        <f t="shared" si="48"/>
        <v>0</v>
      </c>
      <c r="M211">
        <f t="shared" si="49"/>
        <v>0</v>
      </c>
      <c r="N211">
        <f t="shared" si="50"/>
        <v>0</v>
      </c>
      <c r="O211">
        <v>210</v>
      </c>
      <c r="P211">
        <v>1</v>
      </c>
      <c r="Q211">
        <f t="shared" si="51"/>
        <v>210</v>
      </c>
      <c r="R211" cm="1">
        <f t="array" ref="R211">V$18+SUMPRODUCT(D211:O211,TRANSPOSE(V$19:V$30))</f>
        <v>190.14587622549021</v>
      </c>
      <c r="S211" s="1" cm="1">
        <f t="array" ref="S211">AF$18+SUMPRODUCT(AF$19:AF$32,TRANSPOSE(D211:Q211))</f>
        <v>133.33659467341553</v>
      </c>
    </row>
    <row r="212" spans="1:19" x14ac:dyDescent="0.15">
      <c r="A212" s="2">
        <v>39264</v>
      </c>
      <c r="B212" s="7">
        <v>127.9</v>
      </c>
      <c r="C212">
        <f t="shared" si="39"/>
        <v>7</v>
      </c>
      <c r="D212">
        <f t="shared" si="40"/>
        <v>0</v>
      </c>
      <c r="E212">
        <f t="shared" si="41"/>
        <v>0</v>
      </c>
      <c r="F212">
        <f t="shared" si="42"/>
        <v>0</v>
      </c>
      <c r="G212">
        <f t="shared" si="43"/>
        <v>0</v>
      </c>
      <c r="H212">
        <f t="shared" si="44"/>
        <v>0</v>
      </c>
      <c r="I212">
        <f t="shared" si="45"/>
        <v>0</v>
      </c>
      <c r="J212">
        <f t="shared" si="46"/>
        <v>1</v>
      </c>
      <c r="K212">
        <f t="shared" si="47"/>
        <v>0</v>
      </c>
      <c r="L212">
        <f t="shared" si="48"/>
        <v>0</v>
      </c>
      <c r="M212">
        <f t="shared" si="49"/>
        <v>0</v>
      </c>
      <c r="N212">
        <f t="shared" si="50"/>
        <v>0</v>
      </c>
      <c r="O212">
        <v>211</v>
      </c>
      <c r="P212">
        <v>1</v>
      </c>
      <c r="Q212">
        <f t="shared" si="51"/>
        <v>211</v>
      </c>
      <c r="R212" cm="1">
        <f t="array" ref="R212">V$18+SUMPRODUCT(D212:O212,TRANSPOSE(V$19:V$30))</f>
        <v>186.93337622549021</v>
      </c>
      <c r="S212" s="1" cm="1">
        <f t="array" ref="S212">AF$18+SUMPRODUCT(AF$19:AF$32,TRANSPOSE(D212:Q212))</f>
        <v>125.96511804067561</v>
      </c>
    </row>
    <row r="213" spans="1:19" x14ac:dyDescent="0.15">
      <c r="A213" s="2">
        <v>39295</v>
      </c>
      <c r="B213" s="7">
        <v>121.2</v>
      </c>
      <c r="C213">
        <f t="shared" si="39"/>
        <v>8</v>
      </c>
      <c r="D213">
        <f t="shared" si="40"/>
        <v>0</v>
      </c>
      <c r="E213">
        <f t="shared" si="41"/>
        <v>0</v>
      </c>
      <c r="F213">
        <f t="shared" si="42"/>
        <v>0</v>
      </c>
      <c r="G213">
        <f t="shared" si="43"/>
        <v>0</v>
      </c>
      <c r="H213">
        <f t="shared" si="44"/>
        <v>0</v>
      </c>
      <c r="I213">
        <f t="shared" si="45"/>
        <v>0</v>
      </c>
      <c r="J213">
        <f t="shared" si="46"/>
        <v>0</v>
      </c>
      <c r="K213">
        <f t="shared" si="47"/>
        <v>1</v>
      </c>
      <c r="L213">
        <f t="shared" si="48"/>
        <v>0</v>
      </c>
      <c r="M213">
        <f t="shared" si="49"/>
        <v>0</v>
      </c>
      <c r="N213">
        <f t="shared" si="50"/>
        <v>0</v>
      </c>
      <c r="O213">
        <v>212</v>
      </c>
      <c r="P213">
        <v>1</v>
      </c>
      <c r="Q213">
        <f t="shared" si="51"/>
        <v>212</v>
      </c>
      <c r="R213" cm="1">
        <f t="array" ref="R213">V$18+SUMPRODUCT(D213:O213,TRANSPOSE(V$19:V$30))</f>
        <v>185.85837622549022</v>
      </c>
      <c r="S213" s="1" cm="1">
        <f t="array" ref="S213">AF$18+SUMPRODUCT(AF$19:AF$32,TRANSPOSE(D213:Q213))</f>
        <v>121.00695671751529</v>
      </c>
    </row>
    <row r="214" spans="1:19" x14ac:dyDescent="0.15">
      <c r="A214" s="2">
        <v>39326</v>
      </c>
      <c r="B214" s="7">
        <v>101.5</v>
      </c>
      <c r="C214">
        <f t="shared" si="39"/>
        <v>9</v>
      </c>
      <c r="D214">
        <f t="shared" si="40"/>
        <v>0</v>
      </c>
      <c r="E214">
        <f t="shared" si="41"/>
        <v>0</v>
      </c>
      <c r="F214">
        <f t="shared" si="42"/>
        <v>0</v>
      </c>
      <c r="G214">
        <f t="shared" si="43"/>
        <v>0</v>
      </c>
      <c r="H214">
        <f t="shared" si="44"/>
        <v>0</v>
      </c>
      <c r="I214">
        <f t="shared" si="45"/>
        <v>0</v>
      </c>
      <c r="J214">
        <f t="shared" si="46"/>
        <v>0</v>
      </c>
      <c r="K214">
        <f t="shared" si="47"/>
        <v>0</v>
      </c>
      <c r="L214">
        <f t="shared" si="48"/>
        <v>1</v>
      </c>
      <c r="M214">
        <f t="shared" si="49"/>
        <v>0</v>
      </c>
      <c r="N214">
        <f t="shared" si="50"/>
        <v>0</v>
      </c>
      <c r="O214">
        <v>213</v>
      </c>
      <c r="P214">
        <v>1</v>
      </c>
      <c r="Q214">
        <f t="shared" si="51"/>
        <v>213</v>
      </c>
      <c r="R214" cm="1">
        <f t="array" ref="R214">V$18+SUMPRODUCT(D214:O214,TRANSPOSE(V$19:V$30))</f>
        <v>179.58962622549021</v>
      </c>
      <c r="S214" s="1" cm="1">
        <f t="array" ref="S214">AF$18+SUMPRODUCT(AF$19:AF$32,TRANSPOSE(D214:Q214))</f>
        <v>112.68379539435475</v>
      </c>
    </row>
    <row r="215" spans="1:19" x14ac:dyDescent="0.15">
      <c r="A215" s="2">
        <v>39356</v>
      </c>
      <c r="B215" s="7">
        <v>115</v>
      </c>
      <c r="C215">
        <f t="shared" si="39"/>
        <v>10</v>
      </c>
      <c r="D215">
        <f t="shared" si="40"/>
        <v>0</v>
      </c>
      <c r="E215">
        <f t="shared" si="41"/>
        <v>0</v>
      </c>
      <c r="F215">
        <f t="shared" si="42"/>
        <v>0</v>
      </c>
      <c r="G215">
        <f t="shared" si="43"/>
        <v>0</v>
      </c>
      <c r="H215">
        <f t="shared" si="44"/>
        <v>0</v>
      </c>
      <c r="I215">
        <f t="shared" si="45"/>
        <v>0</v>
      </c>
      <c r="J215">
        <f t="shared" si="46"/>
        <v>0</v>
      </c>
      <c r="K215">
        <f t="shared" si="47"/>
        <v>0</v>
      </c>
      <c r="L215">
        <f t="shared" si="48"/>
        <v>0</v>
      </c>
      <c r="M215">
        <f t="shared" si="49"/>
        <v>1</v>
      </c>
      <c r="N215">
        <f t="shared" si="50"/>
        <v>0</v>
      </c>
      <c r="O215">
        <v>214</v>
      </c>
      <c r="P215">
        <v>1</v>
      </c>
      <c r="Q215">
        <f t="shared" si="51"/>
        <v>214</v>
      </c>
      <c r="R215" cm="1">
        <f t="array" ref="R215">V$18+SUMPRODUCT(D215:O215,TRANSPOSE(V$19:V$30))</f>
        <v>183.98962622549021</v>
      </c>
      <c r="S215" s="1" cm="1">
        <f t="array" ref="S215">AF$18+SUMPRODUCT(AF$19:AF$32,TRANSPOSE(D215:Q215))</f>
        <v>112.86563407119442</v>
      </c>
    </row>
    <row r="216" spans="1:19" x14ac:dyDescent="0.15">
      <c r="A216" s="2">
        <v>39387</v>
      </c>
      <c r="B216" s="7">
        <v>88.8</v>
      </c>
      <c r="C216">
        <f t="shared" si="39"/>
        <v>11</v>
      </c>
      <c r="D216">
        <f t="shared" si="40"/>
        <v>0</v>
      </c>
      <c r="E216">
        <f t="shared" si="41"/>
        <v>0</v>
      </c>
      <c r="F216">
        <f t="shared" si="42"/>
        <v>0</v>
      </c>
      <c r="G216">
        <f t="shared" si="43"/>
        <v>0</v>
      </c>
      <c r="H216">
        <f t="shared" si="44"/>
        <v>0</v>
      </c>
      <c r="I216">
        <f t="shared" si="45"/>
        <v>0</v>
      </c>
      <c r="J216">
        <f t="shared" si="46"/>
        <v>0</v>
      </c>
      <c r="K216">
        <f t="shared" si="47"/>
        <v>0</v>
      </c>
      <c r="L216">
        <f t="shared" si="48"/>
        <v>0</v>
      </c>
      <c r="M216">
        <f t="shared" si="49"/>
        <v>0</v>
      </c>
      <c r="N216">
        <f t="shared" si="50"/>
        <v>1</v>
      </c>
      <c r="O216">
        <v>215</v>
      </c>
      <c r="P216">
        <v>1</v>
      </c>
      <c r="Q216">
        <f t="shared" si="51"/>
        <v>215</v>
      </c>
      <c r="R216" cm="1">
        <f t="array" ref="R216">V$18+SUMPRODUCT(D216:O216,TRANSPOSE(V$19:V$30))</f>
        <v>161.85837622549022</v>
      </c>
      <c r="S216" s="1" cm="1">
        <f t="array" ref="S216">AF$18+SUMPRODUCT(AF$19:AF$32,TRANSPOSE(D216:Q216))</f>
        <v>89.587472748033946</v>
      </c>
    </row>
    <row r="217" spans="1:19" x14ac:dyDescent="0.15">
      <c r="A217" s="2">
        <v>39417</v>
      </c>
      <c r="B217" s="7">
        <v>68.900000000000006</v>
      </c>
      <c r="C217">
        <f t="shared" si="39"/>
        <v>12</v>
      </c>
      <c r="D217">
        <f t="shared" si="40"/>
        <v>0</v>
      </c>
      <c r="E217">
        <f t="shared" si="41"/>
        <v>0</v>
      </c>
      <c r="F217">
        <f t="shared" si="42"/>
        <v>0</v>
      </c>
      <c r="G217">
        <f t="shared" si="43"/>
        <v>0</v>
      </c>
      <c r="H217">
        <f t="shared" si="44"/>
        <v>0</v>
      </c>
      <c r="I217">
        <f t="shared" si="45"/>
        <v>0</v>
      </c>
      <c r="J217">
        <f t="shared" si="46"/>
        <v>0</v>
      </c>
      <c r="K217">
        <f t="shared" si="47"/>
        <v>0</v>
      </c>
      <c r="L217">
        <f t="shared" si="48"/>
        <v>0</v>
      </c>
      <c r="M217">
        <f t="shared" si="49"/>
        <v>0</v>
      </c>
      <c r="N217">
        <f t="shared" si="50"/>
        <v>0</v>
      </c>
      <c r="O217">
        <v>216</v>
      </c>
      <c r="P217">
        <v>1</v>
      </c>
      <c r="Q217">
        <f t="shared" si="51"/>
        <v>216</v>
      </c>
      <c r="R217" cm="1">
        <f t="array" ref="R217">V$18+SUMPRODUCT(D217:O217,TRANSPOSE(V$19:V$30))</f>
        <v>149.93337622549021</v>
      </c>
      <c r="S217" s="1" cm="1">
        <f t="array" ref="S217">AF$18+SUMPRODUCT(AF$19:AF$32,TRANSPOSE(D217:Q217))</f>
        <v>75.789311424873603</v>
      </c>
    </row>
    <row r="218" spans="1:19" x14ac:dyDescent="0.15">
      <c r="A218" s="2">
        <v>39448</v>
      </c>
      <c r="B218" s="7">
        <v>70.8</v>
      </c>
      <c r="C218">
        <f t="shared" si="39"/>
        <v>1</v>
      </c>
      <c r="D218">
        <f t="shared" si="40"/>
        <v>1</v>
      </c>
      <c r="E218">
        <f t="shared" si="41"/>
        <v>0</v>
      </c>
      <c r="F218">
        <f t="shared" si="42"/>
        <v>0</v>
      </c>
      <c r="G218">
        <f t="shared" si="43"/>
        <v>0</v>
      </c>
      <c r="H218">
        <f t="shared" si="44"/>
        <v>0</v>
      </c>
      <c r="I218">
        <f t="shared" si="45"/>
        <v>0</v>
      </c>
      <c r="J218">
        <f t="shared" si="46"/>
        <v>0</v>
      </c>
      <c r="K218">
        <f t="shared" si="47"/>
        <v>0</v>
      </c>
      <c r="L218">
        <f t="shared" si="48"/>
        <v>0</v>
      </c>
      <c r="M218">
        <f t="shared" si="49"/>
        <v>0</v>
      </c>
      <c r="N218">
        <f t="shared" si="50"/>
        <v>0</v>
      </c>
      <c r="O218">
        <v>217</v>
      </c>
      <c r="P218">
        <v>1</v>
      </c>
      <c r="Q218">
        <f t="shared" si="51"/>
        <v>217</v>
      </c>
      <c r="R218" cm="1">
        <f t="array" ref="R218">V$18+SUMPRODUCT(D218:O218,TRANSPOSE(V$19:V$30))</f>
        <v>145.87998161764705</v>
      </c>
      <c r="S218" s="1" cm="1">
        <f t="array" ref="S218">AF$18+SUMPRODUCT(AF$19:AF$32,TRANSPOSE(D218:Q218))</f>
        <v>70.345919733463887</v>
      </c>
    </row>
    <row r="219" spans="1:19" x14ac:dyDescent="0.15">
      <c r="A219" s="2">
        <v>39479</v>
      </c>
      <c r="B219" s="7">
        <v>78.400000000000006</v>
      </c>
      <c r="C219">
        <f t="shared" si="39"/>
        <v>2</v>
      </c>
      <c r="D219">
        <f t="shared" si="40"/>
        <v>0</v>
      </c>
      <c r="E219">
        <f t="shared" si="41"/>
        <v>1</v>
      </c>
      <c r="F219">
        <f t="shared" si="42"/>
        <v>0</v>
      </c>
      <c r="G219">
        <f t="shared" si="43"/>
        <v>0</v>
      </c>
      <c r="H219">
        <f t="shared" si="44"/>
        <v>0</v>
      </c>
      <c r="I219">
        <f t="shared" si="45"/>
        <v>0</v>
      </c>
      <c r="J219">
        <f t="shared" si="46"/>
        <v>0</v>
      </c>
      <c r="K219">
        <f t="shared" si="47"/>
        <v>0</v>
      </c>
      <c r="L219">
        <f t="shared" si="48"/>
        <v>0</v>
      </c>
      <c r="M219">
        <f t="shared" si="49"/>
        <v>0</v>
      </c>
      <c r="N219">
        <f t="shared" si="50"/>
        <v>0</v>
      </c>
      <c r="O219">
        <v>218</v>
      </c>
      <c r="P219">
        <v>1</v>
      </c>
      <c r="Q219">
        <f t="shared" si="51"/>
        <v>218</v>
      </c>
      <c r="R219" cm="1">
        <f t="array" ref="R219">V$18+SUMPRODUCT(D219:O219,TRANSPOSE(V$19:V$30))</f>
        <v>150.16123161764708</v>
      </c>
      <c r="S219" s="1" cm="1">
        <f t="array" ref="S219">AF$18+SUMPRODUCT(AF$19:AF$32,TRANSPOSE(D219:Q219))</f>
        <v>72.204813711406558</v>
      </c>
    </row>
    <row r="220" spans="1:19" x14ac:dyDescent="0.15">
      <c r="A220" s="2">
        <v>39508</v>
      </c>
      <c r="B220" s="7">
        <v>82.2</v>
      </c>
      <c r="C220">
        <f t="shared" si="39"/>
        <v>3</v>
      </c>
      <c r="D220">
        <f t="shared" si="40"/>
        <v>0</v>
      </c>
      <c r="E220">
        <f t="shared" si="41"/>
        <v>0</v>
      </c>
      <c r="F220">
        <f t="shared" si="42"/>
        <v>1</v>
      </c>
      <c r="G220">
        <f t="shared" si="43"/>
        <v>0</v>
      </c>
      <c r="H220">
        <f t="shared" si="44"/>
        <v>0</v>
      </c>
      <c r="I220">
        <f t="shared" si="45"/>
        <v>0</v>
      </c>
      <c r="J220">
        <f t="shared" si="46"/>
        <v>0</v>
      </c>
      <c r="K220">
        <f t="shared" si="47"/>
        <v>0</v>
      </c>
      <c r="L220">
        <f t="shared" si="48"/>
        <v>0</v>
      </c>
      <c r="M220">
        <f t="shared" si="49"/>
        <v>0</v>
      </c>
      <c r="N220">
        <f t="shared" si="50"/>
        <v>0</v>
      </c>
      <c r="O220">
        <v>219</v>
      </c>
      <c r="P220">
        <v>1</v>
      </c>
      <c r="Q220">
        <f t="shared" si="51"/>
        <v>219</v>
      </c>
      <c r="R220" cm="1">
        <f t="array" ref="R220">V$18+SUMPRODUCT(D220:O220,TRANSPOSE(V$19:V$30))</f>
        <v>176.77998161764708</v>
      </c>
      <c r="S220" s="1" cm="1">
        <f t="array" ref="S220">AF$18+SUMPRODUCT(AF$19:AF$32,TRANSPOSE(D220:Q220))</f>
        <v>93.211326736967948</v>
      </c>
    </row>
    <row r="221" spans="1:19" x14ac:dyDescent="0.15">
      <c r="A221" s="2">
        <v>39539</v>
      </c>
      <c r="B221" s="7">
        <v>89.5</v>
      </c>
      <c r="C221">
        <f t="shared" si="39"/>
        <v>4</v>
      </c>
      <c r="D221">
        <f t="shared" si="40"/>
        <v>0</v>
      </c>
      <c r="E221">
        <f t="shared" si="41"/>
        <v>0</v>
      </c>
      <c r="F221">
        <f t="shared" si="42"/>
        <v>0</v>
      </c>
      <c r="G221">
        <f t="shared" si="43"/>
        <v>1</v>
      </c>
      <c r="H221">
        <f t="shared" si="44"/>
        <v>0</v>
      </c>
      <c r="I221">
        <f t="shared" si="45"/>
        <v>0</v>
      </c>
      <c r="J221">
        <f t="shared" si="46"/>
        <v>0</v>
      </c>
      <c r="K221">
        <f t="shared" si="47"/>
        <v>0</v>
      </c>
      <c r="L221">
        <f t="shared" si="48"/>
        <v>0</v>
      </c>
      <c r="M221">
        <f t="shared" si="49"/>
        <v>0</v>
      </c>
      <c r="N221">
        <f t="shared" si="50"/>
        <v>0</v>
      </c>
      <c r="O221">
        <v>220</v>
      </c>
      <c r="P221">
        <v>1</v>
      </c>
      <c r="Q221">
        <f t="shared" si="51"/>
        <v>220</v>
      </c>
      <c r="R221" cm="1">
        <f t="array" ref="R221">V$18+SUMPRODUCT(D221:O221,TRANSPOSE(V$19:V$30))</f>
        <v>190.28623161764708</v>
      </c>
      <c r="S221" s="1" cm="1">
        <f t="array" ref="S221">AF$18+SUMPRODUCT(AF$19:AF$32,TRANSPOSE(D221:Q221))</f>
        <v>102.25593500062482</v>
      </c>
    </row>
    <row r="222" spans="1:19" x14ac:dyDescent="0.15">
      <c r="A222" s="2">
        <v>39569</v>
      </c>
      <c r="B222" s="7">
        <v>91.7</v>
      </c>
      <c r="C222">
        <f t="shared" si="39"/>
        <v>5</v>
      </c>
      <c r="D222">
        <f t="shared" si="40"/>
        <v>0</v>
      </c>
      <c r="E222">
        <f t="shared" si="41"/>
        <v>0</v>
      </c>
      <c r="F222">
        <f t="shared" si="42"/>
        <v>0</v>
      </c>
      <c r="G222">
        <f t="shared" si="43"/>
        <v>0</v>
      </c>
      <c r="H222">
        <f t="shared" si="44"/>
        <v>1</v>
      </c>
      <c r="I222">
        <f t="shared" si="45"/>
        <v>0</v>
      </c>
      <c r="J222">
        <f t="shared" si="46"/>
        <v>0</v>
      </c>
      <c r="K222">
        <f t="shared" si="47"/>
        <v>0</v>
      </c>
      <c r="L222">
        <f t="shared" si="48"/>
        <v>0</v>
      </c>
      <c r="M222">
        <f t="shared" si="49"/>
        <v>0</v>
      </c>
      <c r="N222">
        <f t="shared" si="50"/>
        <v>0</v>
      </c>
      <c r="O222">
        <v>221</v>
      </c>
      <c r="P222">
        <v>1</v>
      </c>
      <c r="Q222">
        <f t="shared" si="51"/>
        <v>221</v>
      </c>
      <c r="R222" cm="1">
        <f t="array" ref="R222">V$18+SUMPRODUCT(D222:O222,TRANSPOSE(V$19:V$30))</f>
        <v>196.02998161764708</v>
      </c>
      <c r="S222" s="1" cm="1">
        <f t="array" ref="S222">AF$18+SUMPRODUCT(AF$19:AF$32,TRANSPOSE(D222:Q222))</f>
        <v>106.14340040713861</v>
      </c>
    </row>
    <row r="223" spans="1:19" x14ac:dyDescent="0.15">
      <c r="A223" s="2">
        <v>39600</v>
      </c>
      <c r="B223" s="7">
        <v>102.5</v>
      </c>
      <c r="C223">
        <f t="shared" si="39"/>
        <v>6</v>
      </c>
      <c r="D223">
        <f t="shared" si="40"/>
        <v>0</v>
      </c>
      <c r="E223">
        <f t="shared" si="41"/>
        <v>0</v>
      </c>
      <c r="F223">
        <f t="shared" si="42"/>
        <v>0</v>
      </c>
      <c r="G223">
        <f t="shared" si="43"/>
        <v>0</v>
      </c>
      <c r="H223">
        <f t="shared" si="44"/>
        <v>0</v>
      </c>
      <c r="I223">
        <f t="shared" si="45"/>
        <v>1</v>
      </c>
      <c r="J223">
        <f t="shared" si="46"/>
        <v>0</v>
      </c>
      <c r="K223">
        <f t="shared" si="47"/>
        <v>0</v>
      </c>
      <c r="L223">
        <f t="shared" si="48"/>
        <v>0</v>
      </c>
      <c r="M223">
        <f t="shared" si="49"/>
        <v>0</v>
      </c>
      <c r="N223">
        <f t="shared" si="50"/>
        <v>0</v>
      </c>
      <c r="O223">
        <v>222</v>
      </c>
      <c r="P223">
        <v>1</v>
      </c>
      <c r="Q223">
        <f t="shared" si="51"/>
        <v>222</v>
      </c>
      <c r="R223" cm="1">
        <f t="array" ref="R223">V$18+SUMPRODUCT(D223:O223,TRANSPOSE(V$19:V$30))</f>
        <v>194.92373161764706</v>
      </c>
      <c r="S223" s="1" cm="1">
        <f t="array" ref="S223">AF$18+SUMPRODUCT(AF$19:AF$32,TRANSPOSE(D223:Q223))</f>
        <v>102.90229438508115</v>
      </c>
    </row>
    <row r="224" spans="1:19" x14ac:dyDescent="0.15">
      <c r="A224" s="2">
        <v>39630</v>
      </c>
      <c r="B224" s="7">
        <v>86.7</v>
      </c>
      <c r="C224">
        <f t="shared" si="39"/>
        <v>7</v>
      </c>
      <c r="D224">
        <f t="shared" si="40"/>
        <v>0</v>
      </c>
      <c r="E224">
        <f t="shared" si="41"/>
        <v>0</v>
      </c>
      <c r="F224">
        <f t="shared" si="42"/>
        <v>0</v>
      </c>
      <c r="G224">
        <f t="shared" si="43"/>
        <v>0</v>
      </c>
      <c r="H224">
        <f t="shared" si="44"/>
        <v>0</v>
      </c>
      <c r="I224">
        <f t="shared" si="45"/>
        <v>0</v>
      </c>
      <c r="J224">
        <f t="shared" si="46"/>
        <v>1</v>
      </c>
      <c r="K224">
        <f t="shared" si="47"/>
        <v>0</v>
      </c>
      <c r="L224">
        <f t="shared" si="48"/>
        <v>0</v>
      </c>
      <c r="M224">
        <f t="shared" si="49"/>
        <v>0</v>
      </c>
      <c r="N224">
        <f t="shared" si="50"/>
        <v>0</v>
      </c>
      <c r="O224">
        <v>223</v>
      </c>
      <c r="P224">
        <v>1</v>
      </c>
      <c r="Q224">
        <f t="shared" si="51"/>
        <v>223</v>
      </c>
      <c r="R224" cm="1">
        <f t="array" ref="R224">V$18+SUMPRODUCT(D224:O224,TRANSPOSE(V$19:V$30))</f>
        <v>191.71123161764709</v>
      </c>
      <c r="S224" s="1" cm="1">
        <f t="array" ref="S224">AF$18+SUMPRODUCT(AF$19:AF$32,TRANSPOSE(D224:Q224))</f>
        <v>95.530817752341221</v>
      </c>
    </row>
    <row r="225" spans="1:19" x14ac:dyDescent="0.15">
      <c r="A225" s="2">
        <v>39661</v>
      </c>
      <c r="B225" s="7">
        <v>76.400000000000006</v>
      </c>
      <c r="C225">
        <f t="shared" si="39"/>
        <v>8</v>
      </c>
      <c r="D225">
        <f t="shared" si="40"/>
        <v>0</v>
      </c>
      <c r="E225">
        <f t="shared" si="41"/>
        <v>0</v>
      </c>
      <c r="F225">
        <f t="shared" si="42"/>
        <v>0</v>
      </c>
      <c r="G225">
        <f t="shared" si="43"/>
        <v>0</v>
      </c>
      <c r="H225">
        <f t="shared" si="44"/>
        <v>0</v>
      </c>
      <c r="I225">
        <f t="shared" si="45"/>
        <v>0</v>
      </c>
      <c r="J225">
        <f t="shared" si="46"/>
        <v>0</v>
      </c>
      <c r="K225">
        <f t="shared" si="47"/>
        <v>1</v>
      </c>
      <c r="L225">
        <f t="shared" si="48"/>
        <v>0</v>
      </c>
      <c r="M225">
        <f t="shared" si="49"/>
        <v>0</v>
      </c>
      <c r="N225">
        <f t="shared" si="50"/>
        <v>0</v>
      </c>
      <c r="O225">
        <v>224</v>
      </c>
      <c r="P225">
        <v>1</v>
      </c>
      <c r="Q225">
        <f t="shared" si="51"/>
        <v>224</v>
      </c>
      <c r="R225" cm="1">
        <f t="array" ref="R225">V$18+SUMPRODUCT(D225:O225,TRANSPOSE(V$19:V$30))</f>
        <v>190.6362316176471</v>
      </c>
      <c r="S225" s="1" cm="1">
        <f t="array" ref="S225">AF$18+SUMPRODUCT(AF$19:AF$32,TRANSPOSE(D225:Q225))</f>
        <v>90.572656429180796</v>
      </c>
    </row>
    <row r="226" spans="1:19" x14ac:dyDescent="0.15">
      <c r="A226" s="2">
        <v>39692</v>
      </c>
      <c r="B226" s="7">
        <v>73.900000000000006</v>
      </c>
      <c r="C226">
        <f t="shared" si="39"/>
        <v>9</v>
      </c>
      <c r="D226">
        <f t="shared" si="40"/>
        <v>0</v>
      </c>
      <c r="E226">
        <f t="shared" si="41"/>
        <v>0</v>
      </c>
      <c r="F226">
        <f t="shared" si="42"/>
        <v>0</v>
      </c>
      <c r="G226">
        <f t="shared" si="43"/>
        <v>0</v>
      </c>
      <c r="H226">
        <f t="shared" si="44"/>
        <v>0</v>
      </c>
      <c r="I226">
        <f t="shared" si="45"/>
        <v>0</v>
      </c>
      <c r="J226">
        <f t="shared" si="46"/>
        <v>0</v>
      </c>
      <c r="K226">
        <f t="shared" si="47"/>
        <v>0</v>
      </c>
      <c r="L226">
        <f t="shared" si="48"/>
        <v>1</v>
      </c>
      <c r="M226">
        <f t="shared" si="49"/>
        <v>0</v>
      </c>
      <c r="N226">
        <f t="shared" si="50"/>
        <v>0</v>
      </c>
      <c r="O226">
        <v>225</v>
      </c>
      <c r="P226">
        <v>1</v>
      </c>
      <c r="Q226">
        <f t="shared" si="51"/>
        <v>225</v>
      </c>
      <c r="R226" cm="1">
        <f t="array" ref="R226">V$18+SUMPRODUCT(D226:O226,TRANSPOSE(V$19:V$30))</f>
        <v>184.36748161764706</v>
      </c>
      <c r="S226" s="1" cm="1">
        <f t="array" ref="S226">AF$18+SUMPRODUCT(AF$19:AF$32,TRANSPOSE(D226:Q226))</f>
        <v>82.249495106020362</v>
      </c>
    </row>
    <row r="227" spans="1:19" x14ac:dyDescent="0.15">
      <c r="A227" s="2">
        <v>39722</v>
      </c>
      <c r="B227" s="7">
        <v>68.2</v>
      </c>
      <c r="C227">
        <f t="shared" si="39"/>
        <v>10</v>
      </c>
      <c r="D227">
        <f t="shared" si="40"/>
        <v>0</v>
      </c>
      <c r="E227">
        <f t="shared" si="41"/>
        <v>0</v>
      </c>
      <c r="F227">
        <f t="shared" si="42"/>
        <v>0</v>
      </c>
      <c r="G227">
        <f t="shared" si="43"/>
        <v>0</v>
      </c>
      <c r="H227">
        <f t="shared" si="44"/>
        <v>0</v>
      </c>
      <c r="I227">
        <f t="shared" si="45"/>
        <v>0</v>
      </c>
      <c r="J227">
        <f t="shared" si="46"/>
        <v>0</v>
      </c>
      <c r="K227">
        <f t="shared" si="47"/>
        <v>0</v>
      </c>
      <c r="L227">
        <f t="shared" si="48"/>
        <v>0</v>
      </c>
      <c r="M227">
        <f t="shared" si="49"/>
        <v>1</v>
      </c>
      <c r="N227">
        <f t="shared" si="50"/>
        <v>0</v>
      </c>
      <c r="O227">
        <v>226</v>
      </c>
      <c r="P227">
        <v>1</v>
      </c>
      <c r="Q227">
        <f t="shared" si="51"/>
        <v>226</v>
      </c>
      <c r="R227" cm="1">
        <f t="array" ref="R227">V$18+SUMPRODUCT(D227:O227,TRANSPOSE(V$19:V$30))</f>
        <v>188.76748161764706</v>
      </c>
      <c r="S227" s="1" cm="1">
        <f t="array" ref="S227">AF$18+SUMPRODUCT(AF$19:AF$32,TRANSPOSE(D227:Q227))</f>
        <v>82.431333782859923</v>
      </c>
    </row>
    <row r="228" spans="1:19" x14ac:dyDescent="0.15">
      <c r="A228" s="2">
        <v>39753</v>
      </c>
      <c r="B228" s="7">
        <v>47.5</v>
      </c>
      <c r="C228">
        <f t="shared" si="39"/>
        <v>11</v>
      </c>
      <c r="D228">
        <f t="shared" si="40"/>
        <v>0</v>
      </c>
      <c r="E228">
        <f t="shared" si="41"/>
        <v>0</v>
      </c>
      <c r="F228">
        <f t="shared" si="42"/>
        <v>0</v>
      </c>
      <c r="G228">
        <f t="shared" si="43"/>
        <v>0</v>
      </c>
      <c r="H228">
        <f t="shared" si="44"/>
        <v>0</v>
      </c>
      <c r="I228">
        <f t="shared" si="45"/>
        <v>0</v>
      </c>
      <c r="J228">
        <f t="shared" si="46"/>
        <v>0</v>
      </c>
      <c r="K228">
        <f t="shared" si="47"/>
        <v>0</v>
      </c>
      <c r="L228">
        <f t="shared" si="48"/>
        <v>0</v>
      </c>
      <c r="M228">
        <f t="shared" si="49"/>
        <v>0</v>
      </c>
      <c r="N228">
        <f t="shared" si="50"/>
        <v>1</v>
      </c>
      <c r="O228">
        <v>227</v>
      </c>
      <c r="P228">
        <v>1</v>
      </c>
      <c r="Q228">
        <f t="shared" si="51"/>
        <v>227</v>
      </c>
      <c r="R228" cm="1">
        <f t="array" ref="R228">V$18+SUMPRODUCT(D228:O228,TRANSPOSE(V$19:V$30))</f>
        <v>166.63623161764707</v>
      </c>
      <c r="S228" s="1" cm="1">
        <f t="array" ref="S228">AF$18+SUMPRODUCT(AF$19:AF$32,TRANSPOSE(D228:Q228))</f>
        <v>59.153172459699562</v>
      </c>
    </row>
    <row r="229" spans="1:19" x14ac:dyDescent="0.15">
      <c r="A229" s="2">
        <v>39783</v>
      </c>
      <c r="B229" s="7">
        <v>37.700000000000003</v>
      </c>
      <c r="C229">
        <f t="shared" si="39"/>
        <v>12</v>
      </c>
      <c r="D229">
        <f t="shared" si="40"/>
        <v>0</v>
      </c>
      <c r="E229">
        <f t="shared" si="41"/>
        <v>0</v>
      </c>
      <c r="F229">
        <f t="shared" si="42"/>
        <v>0</v>
      </c>
      <c r="G229">
        <f t="shared" si="43"/>
        <v>0</v>
      </c>
      <c r="H229">
        <f t="shared" si="44"/>
        <v>0</v>
      </c>
      <c r="I229">
        <f t="shared" si="45"/>
        <v>0</v>
      </c>
      <c r="J229">
        <f t="shared" si="46"/>
        <v>0</v>
      </c>
      <c r="K229">
        <f t="shared" si="47"/>
        <v>0</v>
      </c>
      <c r="L229">
        <f t="shared" si="48"/>
        <v>0</v>
      </c>
      <c r="M229">
        <f t="shared" si="49"/>
        <v>0</v>
      </c>
      <c r="N229">
        <f t="shared" si="50"/>
        <v>0</v>
      </c>
      <c r="O229">
        <v>228</v>
      </c>
      <c r="P229">
        <v>1</v>
      </c>
      <c r="Q229">
        <f t="shared" si="51"/>
        <v>228</v>
      </c>
      <c r="R229" cm="1">
        <f t="array" ref="R229">V$18+SUMPRODUCT(D229:O229,TRANSPOSE(V$19:V$30))</f>
        <v>154.71123161764706</v>
      </c>
      <c r="S229" s="1" cm="1">
        <f t="array" ref="S229">AF$18+SUMPRODUCT(AF$19:AF$32,TRANSPOSE(D229:Q229))</f>
        <v>45.355011136539218</v>
      </c>
    </row>
    <row r="230" spans="1:19" x14ac:dyDescent="0.15">
      <c r="A230" s="2">
        <v>39814</v>
      </c>
      <c r="B230" s="7">
        <v>31.9</v>
      </c>
      <c r="C230">
        <f t="shared" si="39"/>
        <v>1</v>
      </c>
      <c r="D230">
        <f t="shared" si="40"/>
        <v>1</v>
      </c>
      <c r="E230">
        <f t="shared" si="41"/>
        <v>0</v>
      </c>
      <c r="F230">
        <f t="shared" si="42"/>
        <v>0</v>
      </c>
      <c r="G230">
        <f t="shared" si="43"/>
        <v>0</v>
      </c>
      <c r="H230">
        <f t="shared" si="44"/>
        <v>0</v>
      </c>
      <c r="I230">
        <f t="shared" si="45"/>
        <v>0</v>
      </c>
      <c r="J230">
        <f t="shared" si="46"/>
        <v>0</v>
      </c>
      <c r="K230">
        <f t="shared" si="47"/>
        <v>0</v>
      </c>
      <c r="L230">
        <f t="shared" si="48"/>
        <v>0</v>
      </c>
      <c r="M230">
        <f t="shared" si="49"/>
        <v>0</v>
      </c>
      <c r="N230">
        <f t="shared" si="50"/>
        <v>0</v>
      </c>
      <c r="O230">
        <v>229</v>
      </c>
      <c r="P230">
        <v>1</v>
      </c>
      <c r="Q230">
        <f t="shared" si="51"/>
        <v>229</v>
      </c>
      <c r="R230" cm="1">
        <f t="array" ref="R230">V$18+SUMPRODUCT(D230:O230,TRANSPOSE(V$19:V$30))</f>
        <v>150.6578370098039</v>
      </c>
      <c r="S230" s="1" cm="1">
        <f t="array" ref="S230">AF$18+SUMPRODUCT(AF$19:AF$32,TRANSPOSE(D230:Q230))</f>
        <v>39.911619445129389</v>
      </c>
    </row>
    <row r="231" spans="1:19" x14ac:dyDescent="0.15">
      <c r="A231" s="2">
        <v>39845</v>
      </c>
      <c r="B231" s="7">
        <v>39.799999999999997</v>
      </c>
      <c r="C231">
        <f t="shared" si="39"/>
        <v>2</v>
      </c>
      <c r="D231">
        <f t="shared" si="40"/>
        <v>0</v>
      </c>
      <c r="E231">
        <f t="shared" si="41"/>
        <v>1</v>
      </c>
      <c r="F231">
        <f t="shared" si="42"/>
        <v>0</v>
      </c>
      <c r="G231">
        <f t="shared" si="43"/>
        <v>0</v>
      </c>
      <c r="H231">
        <f t="shared" si="44"/>
        <v>0</v>
      </c>
      <c r="I231">
        <f t="shared" si="45"/>
        <v>0</v>
      </c>
      <c r="J231">
        <f t="shared" si="46"/>
        <v>0</v>
      </c>
      <c r="K231">
        <f t="shared" si="47"/>
        <v>0</v>
      </c>
      <c r="L231">
        <f t="shared" si="48"/>
        <v>0</v>
      </c>
      <c r="M231">
        <f t="shared" si="49"/>
        <v>0</v>
      </c>
      <c r="N231">
        <f t="shared" si="50"/>
        <v>0</v>
      </c>
      <c r="O231">
        <v>230</v>
      </c>
      <c r="P231">
        <v>1</v>
      </c>
      <c r="Q231">
        <f t="shared" si="51"/>
        <v>230</v>
      </c>
      <c r="R231" cm="1">
        <f t="array" ref="R231">V$18+SUMPRODUCT(D231:O231,TRANSPOSE(V$19:V$30))</f>
        <v>154.93908700980393</v>
      </c>
      <c r="S231" s="1" cm="1">
        <f t="array" ref="S231">AF$18+SUMPRODUCT(AF$19:AF$32,TRANSPOSE(D231:Q231))</f>
        <v>41.77051342307206</v>
      </c>
    </row>
    <row r="232" spans="1:19" x14ac:dyDescent="0.15">
      <c r="A232" s="2">
        <v>39873</v>
      </c>
      <c r="B232" s="7">
        <v>42.7</v>
      </c>
      <c r="C232">
        <f t="shared" si="39"/>
        <v>3</v>
      </c>
      <c r="D232">
        <f t="shared" si="40"/>
        <v>0</v>
      </c>
      <c r="E232">
        <f t="shared" si="41"/>
        <v>0</v>
      </c>
      <c r="F232">
        <f t="shared" si="42"/>
        <v>1</v>
      </c>
      <c r="G232">
        <f t="shared" si="43"/>
        <v>0</v>
      </c>
      <c r="H232">
        <f t="shared" si="44"/>
        <v>0</v>
      </c>
      <c r="I232">
        <f t="shared" si="45"/>
        <v>0</v>
      </c>
      <c r="J232">
        <f t="shared" si="46"/>
        <v>0</v>
      </c>
      <c r="K232">
        <f t="shared" si="47"/>
        <v>0</v>
      </c>
      <c r="L232">
        <f t="shared" si="48"/>
        <v>0</v>
      </c>
      <c r="M232">
        <f t="shared" si="49"/>
        <v>0</v>
      </c>
      <c r="N232">
        <f t="shared" si="50"/>
        <v>0</v>
      </c>
      <c r="O232">
        <v>231</v>
      </c>
      <c r="P232">
        <v>1</v>
      </c>
      <c r="Q232">
        <f t="shared" si="51"/>
        <v>231</v>
      </c>
      <c r="R232" cm="1">
        <f t="array" ref="R232">V$18+SUMPRODUCT(D232:O232,TRANSPOSE(V$19:V$30))</f>
        <v>181.55783700980393</v>
      </c>
      <c r="S232" s="1" cm="1">
        <f t="array" ref="S232">AF$18+SUMPRODUCT(AF$19:AF$32,TRANSPOSE(D232:Q232))</f>
        <v>62.777026448633563</v>
      </c>
    </row>
    <row r="233" spans="1:19" x14ac:dyDescent="0.15">
      <c r="A233" s="2">
        <v>39904</v>
      </c>
      <c r="B233" s="7">
        <v>42.5</v>
      </c>
      <c r="C233">
        <f t="shared" si="39"/>
        <v>4</v>
      </c>
      <c r="D233">
        <f t="shared" si="40"/>
        <v>0</v>
      </c>
      <c r="E233">
        <f t="shared" si="41"/>
        <v>0</v>
      </c>
      <c r="F233">
        <f t="shared" si="42"/>
        <v>0</v>
      </c>
      <c r="G233">
        <f t="shared" si="43"/>
        <v>1</v>
      </c>
      <c r="H233">
        <f t="shared" si="44"/>
        <v>0</v>
      </c>
      <c r="I233">
        <f t="shared" si="45"/>
        <v>0</v>
      </c>
      <c r="J233">
        <f t="shared" si="46"/>
        <v>0</v>
      </c>
      <c r="K233">
        <f t="shared" si="47"/>
        <v>0</v>
      </c>
      <c r="L233">
        <f t="shared" si="48"/>
        <v>0</v>
      </c>
      <c r="M233">
        <f t="shared" si="49"/>
        <v>0</v>
      </c>
      <c r="N233">
        <f t="shared" si="50"/>
        <v>0</v>
      </c>
      <c r="O233">
        <v>232</v>
      </c>
      <c r="P233">
        <v>1</v>
      </c>
      <c r="Q233">
        <f t="shared" si="51"/>
        <v>232</v>
      </c>
      <c r="R233" cm="1">
        <f t="array" ref="R233">V$18+SUMPRODUCT(D233:O233,TRANSPOSE(V$19:V$30))</f>
        <v>195.06408700980393</v>
      </c>
      <c r="S233" s="1" cm="1">
        <f t="array" ref="S233">AF$18+SUMPRODUCT(AF$19:AF$32,TRANSPOSE(D233:Q233))</f>
        <v>71.821634712290319</v>
      </c>
    </row>
    <row r="234" spans="1:19" x14ac:dyDescent="0.15">
      <c r="A234" s="2">
        <v>39934</v>
      </c>
      <c r="B234" s="7">
        <v>52.2</v>
      </c>
      <c r="C234">
        <f t="shared" si="39"/>
        <v>5</v>
      </c>
      <c r="D234">
        <f t="shared" si="40"/>
        <v>0</v>
      </c>
      <c r="E234">
        <f t="shared" si="41"/>
        <v>0</v>
      </c>
      <c r="F234">
        <f t="shared" si="42"/>
        <v>0</v>
      </c>
      <c r="G234">
        <f t="shared" si="43"/>
        <v>0</v>
      </c>
      <c r="H234">
        <f t="shared" si="44"/>
        <v>1</v>
      </c>
      <c r="I234">
        <f t="shared" si="45"/>
        <v>0</v>
      </c>
      <c r="J234">
        <f t="shared" si="46"/>
        <v>0</v>
      </c>
      <c r="K234">
        <f t="shared" si="47"/>
        <v>0</v>
      </c>
      <c r="L234">
        <f t="shared" si="48"/>
        <v>0</v>
      </c>
      <c r="M234">
        <f t="shared" si="49"/>
        <v>0</v>
      </c>
      <c r="N234">
        <f t="shared" si="50"/>
        <v>0</v>
      </c>
      <c r="O234">
        <v>233</v>
      </c>
      <c r="P234">
        <v>1</v>
      </c>
      <c r="Q234">
        <f t="shared" si="51"/>
        <v>233</v>
      </c>
      <c r="R234" cm="1">
        <f t="array" ref="R234">V$18+SUMPRODUCT(D234:O234,TRANSPOSE(V$19:V$30))</f>
        <v>200.80783700980393</v>
      </c>
      <c r="S234" s="1" cm="1">
        <f t="array" ref="S234">AF$18+SUMPRODUCT(AF$19:AF$32,TRANSPOSE(D234:Q234))</f>
        <v>75.70910011880423</v>
      </c>
    </row>
    <row r="235" spans="1:19" x14ac:dyDescent="0.15">
      <c r="A235" s="2">
        <v>39965</v>
      </c>
      <c r="B235" s="7">
        <v>59.1</v>
      </c>
      <c r="C235">
        <f t="shared" si="39"/>
        <v>6</v>
      </c>
      <c r="D235">
        <f t="shared" si="40"/>
        <v>0</v>
      </c>
      <c r="E235">
        <f t="shared" si="41"/>
        <v>0</v>
      </c>
      <c r="F235">
        <f t="shared" si="42"/>
        <v>0</v>
      </c>
      <c r="G235">
        <f t="shared" si="43"/>
        <v>0</v>
      </c>
      <c r="H235">
        <f t="shared" si="44"/>
        <v>0</v>
      </c>
      <c r="I235">
        <f t="shared" si="45"/>
        <v>1</v>
      </c>
      <c r="J235">
        <f t="shared" si="46"/>
        <v>0</v>
      </c>
      <c r="K235">
        <f t="shared" si="47"/>
        <v>0</v>
      </c>
      <c r="L235">
        <f t="shared" si="48"/>
        <v>0</v>
      </c>
      <c r="M235">
        <f t="shared" si="49"/>
        <v>0</v>
      </c>
      <c r="N235">
        <f t="shared" si="50"/>
        <v>0</v>
      </c>
      <c r="O235">
        <v>234</v>
      </c>
      <c r="P235">
        <v>1</v>
      </c>
      <c r="Q235">
        <f t="shared" si="51"/>
        <v>234</v>
      </c>
      <c r="R235" cm="1">
        <f t="array" ref="R235">V$18+SUMPRODUCT(D235:O235,TRANSPOSE(V$19:V$30))</f>
        <v>199.70158700980394</v>
      </c>
      <c r="S235" s="1" cm="1">
        <f t="array" ref="S235">AF$18+SUMPRODUCT(AF$19:AF$32,TRANSPOSE(D235:Q235))</f>
        <v>72.467994096746651</v>
      </c>
    </row>
    <row r="236" spans="1:19" x14ac:dyDescent="0.15">
      <c r="A236" s="2">
        <v>39995</v>
      </c>
      <c r="B236" s="7">
        <v>56.8</v>
      </c>
      <c r="C236">
        <f t="shared" si="39"/>
        <v>7</v>
      </c>
      <c r="D236">
        <f t="shared" si="40"/>
        <v>0</v>
      </c>
      <c r="E236">
        <f t="shared" si="41"/>
        <v>0</v>
      </c>
      <c r="F236">
        <f t="shared" si="42"/>
        <v>0</v>
      </c>
      <c r="G236">
        <f t="shared" si="43"/>
        <v>0</v>
      </c>
      <c r="H236">
        <f t="shared" si="44"/>
        <v>0</v>
      </c>
      <c r="I236">
        <f t="shared" si="45"/>
        <v>0</v>
      </c>
      <c r="J236">
        <f t="shared" si="46"/>
        <v>1</v>
      </c>
      <c r="K236">
        <f t="shared" si="47"/>
        <v>0</v>
      </c>
      <c r="L236">
        <f t="shared" si="48"/>
        <v>0</v>
      </c>
      <c r="M236">
        <f t="shared" si="49"/>
        <v>0</v>
      </c>
      <c r="N236">
        <f t="shared" si="50"/>
        <v>0</v>
      </c>
      <c r="O236">
        <v>235</v>
      </c>
      <c r="P236">
        <v>1</v>
      </c>
      <c r="Q236">
        <f t="shared" si="51"/>
        <v>235</v>
      </c>
      <c r="R236" cm="1">
        <f t="array" ref="R236">V$18+SUMPRODUCT(D236:O236,TRANSPOSE(V$19:V$30))</f>
        <v>196.48908700980394</v>
      </c>
      <c r="S236" s="1" cm="1">
        <f t="array" ref="S236">AF$18+SUMPRODUCT(AF$19:AF$32,TRANSPOSE(D236:Q236))</f>
        <v>65.096517464006837</v>
      </c>
    </row>
    <row r="237" spans="1:19" x14ac:dyDescent="0.15">
      <c r="A237" s="2">
        <v>40026</v>
      </c>
      <c r="B237" s="7">
        <v>52.9</v>
      </c>
      <c r="C237">
        <f t="shared" si="39"/>
        <v>8</v>
      </c>
      <c r="D237">
        <f t="shared" si="40"/>
        <v>0</v>
      </c>
      <c r="E237">
        <f t="shared" si="41"/>
        <v>0</v>
      </c>
      <c r="F237">
        <f t="shared" si="42"/>
        <v>0</v>
      </c>
      <c r="G237">
        <f t="shared" si="43"/>
        <v>0</v>
      </c>
      <c r="H237">
        <f t="shared" si="44"/>
        <v>0</v>
      </c>
      <c r="I237">
        <f t="shared" si="45"/>
        <v>0</v>
      </c>
      <c r="J237">
        <f t="shared" si="46"/>
        <v>0</v>
      </c>
      <c r="K237">
        <f t="shared" si="47"/>
        <v>1</v>
      </c>
      <c r="L237">
        <f t="shared" si="48"/>
        <v>0</v>
      </c>
      <c r="M237">
        <f t="shared" si="49"/>
        <v>0</v>
      </c>
      <c r="N237">
        <f t="shared" si="50"/>
        <v>0</v>
      </c>
      <c r="O237">
        <v>236</v>
      </c>
      <c r="P237">
        <v>1</v>
      </c>
      <c r="Q237">
        <f t="shared" si="51"/>
        <v>236</v>
      </c>
      <c r="R237" cm="1">
        <f t="array" ref="R237">V$18+SUMPRODUCT(D237:O237,TRANSPOSE(V$19:V$30))</f>
        <v>195.41408700980395</v>
      </c>
      <c r="S237" s="1" cm="1">
        <f t="array" ref="S237">AF$18+SUMPRODUCT(AF$19:AF$32,TRANSPOSE(D237:Q237))</f>
        <v>60.138356140846412</v>
      </c>
    </row>
    <row r="238" spans="1:19" x14ac:dyDescent="0.15">
      <c r="A238" s="2">
        <v>40057</v>
      </c>
      <c r="B238" s="7">
        <v>52.6</v>
      </c>
      <c r="C238">
        <f t="shared" si="39"/>
        <v>9</v>
      </c>
      <c r="D238">
        <f t="shared" si="40"/>
        <v>0</v>
      </c>
      <c r="E238">
        <f t="shared" si="41"/>
        <v>0</v>
      </c>
      <c r="F238">
        <f t="shared" si="42"/>
        <v>0</v>
      </c>
      <c r="G238">
        <f t="shared" si="43"/>
        <v>0</v>
      </c>
      <c r="H238">
        <f t="shared" si="44"/>
        <v>0</v>
      </c>
      <c r="I238">
        <f t="shared" si="45"/>
        <v>0</v>
      </c>
      <c r="J238">
        <f t="shared" si="46"/>
        <v>0</v>
      </c>
      <c r="K238">
        <f t="shared" si="47"/>
        <v>0</v>
      </c>
      <c r="L238">
        <f t="shared" si="48"/>
        <v>1</v>
      </c>
      <c r="M238">
        <f t="shared" si="49"/>
        <v>0</v>
      </c>
      <c r="N238">
        <f t="shared" si="50"/>
        <v>0</v>
      </c>
      <c r="O238">
        <v>237</v>
      </c>
      <c r="P238">
        <v>1</v>
      </c>
      <c r="Q238">
        <f t="shared" si="51"/>
        <v>237</v>
      </c>
      <c r="R238" cm="1">
        <f t="array" ref="R238">V$18+SUMPRODUCT(D238:O238,TRANSPOSE(V$19:V$30))</f>
        <v>189.14533700980391</v>
      </c>
      <c r="S238" s="1" cm="1">
        <f t="array" ref="S238">AF$18+SUMPRODUCT(AF$19:AF$32,TRANSPOSE(D238:Q238))</f>
        <v>51.815194817685978</v>
      </c>
    </row>
    <row r="239" spans="1:19" x14ac:dyDescent="0.15">
      <c r="A239" s="2">
        <v>40087</v>
      </c>
      <c r="B239" s="7">
        <v>44.5</v>
      </c>
      <c r="C239">
        <f t="shared" si="39"/>
        <v>10</v>
      </c>
      <c r="D239">
        <f t="shared" si="40"/>
        <v>0</v>
      </c>
      <c r="E239">
        <f t="shared" si="41"/>
        <v>0</v>
      </c>
      <c r="F239">
        <f t="shared" si="42"/>
        <v>0</v>
      </c>
      <c r="G239">
        <f t="shared" si="43"/>
        <v>0</v>
      </c>
      <c r="H239">
        <f t="shared" si="44"/>
        <v>0</v>
      </c>
      <c r="I239">
        <f t="shared" si="45"/>
        <v>0</v>
      </c>
      <c r="J239">
        <f t="shared" si="46"/>
        <v>0</v>
      </c>
      <c r="K239">
        <f t="shared" si="47"/>
        <v>0</v>
      </c>
      <c r="L239">
        <f t="shared" si="48"/>
        <v>0</v>
      </c>
      <c r="M239">
        <f t="shared" si="49"/>
        <v>1</v>
      </c>
      <c r="N239">
        <f t="shared" si="50"/>
        <v>0</v>
      </c>
      <c r="O239">
        <v>238</v>
      </c>
      <c r="P239">
        <v>1</v>
      </c>
      <c r="Q239">
        <f t="shared" si="51"/>
        <v>238</v>
      </c>
      <c r="R239" cm="1">
        <f t="array" ref="R239">V$18+SUMPRODUCT(D239:O239,TRANSPOSE(V$19:V$30))</f>
        <v>193.54533700980392</v>
      </c>
      <c r="S239" s="1" cm="1">
        <f t="array" ref="S239">AF$18+SUMPRODUCT(AF$19:AF$32,TRANSPOSE(D239:Q239))</f>
        <v>51.997033494525539</v>
      </c>
    </row>
    <row r="240" spans="1:19" x14ac:dyDescent="0.15">
      <c r="A240" s="2">
        <v>40118</v>
      </c>
      <c r="B240" s="7">
        <v>42.3</v>
      </c>
      <c r="C240">
        <f t="shared" si="39"/>
        <v>11</v>
      </c>
      <c r="D240">
        <f t="shared" si="40"/>
        <v>0</v>
      </c>
      <c r="E240">
        <f t="shared" si="41"/>
        <v>0</v>
      </c>
      <c r="F240">
        <f t="shared" si="42"/>
        <v>0</v>
      </c>
      <c r="G240">
        <f t="shared" si="43"/>
        <v>0</v>
      </c>
      <c r="H240">
        <f t="shared" si="44"/>
        <v>0</v>
      </c>
      <c r="I240">
        <f t="shared" si="45"/>
        <v>0</v>
      </c>
      <c r="J240">
        <f t="shared" si="46"/>
        <v>0</v>
      </c>
      <c r="K240">
        <f t="shared" si="47"/>
        <v>0</v>
      </c>
      <c r="L240">
        <f t="shared" si="48"/>
        <v>0</v>
      </c>
      <c r="M240">
        <f t="shared" si="49"/>
        <v>0</v>
      </c>
      <c r="N240">
        <f t="shared" si="50"/>
        <v>1</v>
      </c>
      <c r="O240">
        <v>239</v>
      </c>
      <c r="P240">
        <v>1</v>
      </c>
      <c r="Q240">
        <f t="shared" si="51"/>
        <v>239</v>
      </c>
      <c r="R240" cm="1">
        <f t="array" ref="R240">V$18+SUMPRODUCT(D240:O240,TRANSPOSE(V$19:V$30))</f>
        <v>171.41408700980392</v>
      </c>
      <c r="S240" s="1" cm="1">
        <f t="array" ref="S240">AF$18+SUMPRODUCT(AF$19:AF$32,TRANSPOSE(D240:Q240))</f>
        <v>28.718872171365177</v>
      </c>
    </row>
    <row r="241" spans="1:19" x14ac:dyDescent="0.15">
      <c r="A241" s="2">
        <v>40148</v>
      </c>
      <c r="B241" s="7">
        <v>36.6</v>
      </c>
      <c r="C241">
        <f t="shared" si="39"/>
        <v>12</v>
      </c>
      <c r="D241">
        <f t="shared" si="40"/>
        <v>0</v>
      </c>
      <c r="E241">
        <f t="shared" si="41"/>
        <v>0</v>
      </c>
      <c r="F241">
        <f t="shared" si="42"/>
        <v>0</v>
      </c>
      <c r="G241">
        <f t="shared" si="43"/>
        <v>0</v>
      </c>
      <c r="H241">
        <f t="shared" si="44"/>
        <v>0</v>
      </c>
      <c r="I241">
        <f t="shared" si="45"/>
        <v>0</v>
      </c>
      <c r="J241">
        <f t="shared" si="46"/>
        <v>0</v>
      </c>
      <c r="K241">
        <f t="shared" si="47"/>
        <v>0</v>
      </c>
      <c r="L241">
        <f t="shared" si="48"/>
        <v>0</v>
      </c>
      <c r="M241">
        <f t="shared" si="49"/>
        <v>0</v>
      </c>
      <c r="N241">
        <f t="shared" si="50"/>
        <v>0</v>
      </c>
      <c r="O241">
        <v>240</v>
      </c>
      <c r="P241">
        <v>1</v>
      </c>
      <c r="Q241">
        <f t="shared" si="51"/>
        <v>240</v>
      </c>
      <c r="R241" cm="1">
        <f t="array" ref="R241">V$18+SUMPRODUCT(D241:O241,TRANSPOSE(V$19:V$30))</f>
        <v>159.48908700980394</v>
      </c>
      <c r="S241" s="1" cm="1">
        <f t="array" ref="S241">AF$18+SUMPRODUCT(AF$19:AF$32,TRANSPOSE(D241:Q241))</f>
        <v>14.92071084820472</v>
      </c>
    </row>
    <row r="242" spans="1:19" x14ac:dyDescent="0.15">
      <c r="A242" s="2">
        <v>40179</v>
      </c>
      <c r="B242" s="7">
        <v>38.9</v>
      </c>
      <c r="C242">
        <f t="shared" si="39"/>
        <v>1</v>
      </c>
      <c r="D242">
        <f t="shared" si="40"/>
        <v>1</v>
      </c>
      <c r="E242">
        <f t="shared" si="41"/>
        <v>0</v>
      </c>
      <c r="F242">
        <f t="shared" si="42"/>
        <v>0</v>
      </c>
      <c r="G242">
        <f t="shared" si="43"/>
        <v>0</v>
      </c>
      <c r="H242">
        <f t="shared" si="44"/>
        <v>0</v>
      </c>
      <c r="I242">
        <f t="shared" si="45"/>
        <v>0</v>
      </c>
      <c r="J242">
        <f t="shared" si="46"/>
        <v>0</v>
      </c>
      <c r="K242">
        <f t="shared" si="47"/>
        <v>0</v>
      </c>
      <c r="L242">
        <f t="shared" si="48"/>
        <v>0</v>
      </c>
      <c r="M242">
        <f t="shared" si="49"/>
        <v>0</v>
      </c>
      <c r="N242">
        <f t="shared" si="50"/>
        <v>0</v>
      </c>
      <c r="O242">
        <v>241</v>
      </c>
      <c r="P242">
        <v>1</v>
      </c>
      <c r="Q242">
        <f t="shared" si="51"/>
        <v>241</v>
      </c>
      <c r="R242" cm="1">
        <f t="array" ref="R242">V$18+SUMPRODUCT(D242:O242,TRANSPOSE(V$19:V$30))</f>
        <v>155.43569240196078</v>
      </c>
      <c r="S242" s="1" cm="1">
        <f t="array" ref="S242">AF$18+SUMPRODUCT(AF$19:AF$32,TRANSPOSE(D242:Q242))</f>
        <v>9.4773191567948913</v>
      </c>
    </row>
    <row r="243" spans="1:19" x14ac:dyDescent="0.15">
      <c r="A243" s="2">
        <v>40210</v>
      </c>
      <c r="B243" s="7">
        <v>40.700000000000003</v>
      </c>
      <c r="C243">
        <f t="shared" si="39"/>
        <v>2</v>
      </c>
      <c r="D243">
        <f t="shared" si="40"/>
        <v>0</v>
      </c>
      <c r="E243">
        <f t="shared" si="41"/>
        <v>1</v>
      </c>
      <c r="F243">
        <f t="shared" si="42"/>
        <v>0</v>
      </c>
      <c r="G243">
        <f t="shared" si="43"/>
        <v>0</v>
      </c>
      <c r="H243">
        <f t="shared" si="44"/>
        <v>0</v>
      </c>
      <c r="I243">
        <f t="shared" si="45"/>
        <v>0</v>
      </c>
      <c r="J243">
        <f t="shared" si="46"/>
        <v>0</v>
      </c>
      <c r="K243">
        <f t="shared" si="47"/>
        <v>0</v>
      </c>
      <c r="L243">
        <f t="shared" si="48"/>
        <v>0</v>
      </c>
      <c r="M243">
        <f t="shared" si="49"/>
        <v>0</v>
      </c>
      <c r="N243">
        <f t="shared" si="50"/>
        <v>0</v>
      </c>
      <c r="O243">
        <v>242</v>
      </c>
      <c r="P243">
        <v>1</v>
      </c>
      <c r="Q243">
        <f t="shared" si="51"/>
        <v>242</v>
      </c>
      <c r="R243" cm="1">
        <f t="array" ref="R243">V$18+SUMPRODUCT(D243:O243,TRANSPOSE(V$19:V$30))</f>
        <v>159.71694240196081</v>
      </c>
      <c r="S243" s="1" cm="1">
        <f t="array" ref="S243">AF$18+SUMPRODUCT(AF$19:AF$32,TRANSPOSE(D243:Q243))</f>
        <v>11.336213134737676</v>
      </c>
    </row>
    <row r="244" spans="1:19" x14ac:dyDescent="0.15">
      <c r="A244" s="2">
        <v>40238</v>
      </c>
      <c r="B244" s="7">
        <v>54.7</v>
      </c>
      <c r="C244">
        <f t="shared" si="39"/>
        <v>3</v>
      </c>
      <c r="D244">
        <f t="shared" si="40"/>
        <v>0</v>
      </c>
      <c r="E244">
        <f t="shared" si="41"/>
        <v>0</v>
      </c>
      <c r="F244">
        <f t="shared" si="42"/>
        <v>1</v>
      </c>
      <c r="G244">
        <f t="shared" si="43"/>
        <v>0</v>
      </c>
      <c r="H244">
        <f t="shared" si="44"/>
        <v>0</v>
      </c>
      <c r="I244">
        <f t="shared" si="45"/>
        <v>0</v>
      </c>
      <c r="J244">
        <f t="shared" si="46"/>
        <v>0</v>
      </c>
      <c r="K244">
        <f t="shared" si="47"/>
        <v>0</v>
      </c>
      <c r="L244">
        <f t="shared" si="48"/>
        <v>0</v>
      </c>
      <c r="M244">
        <f t="shared" si="49"/>
        <v>0</v>
      </c>
      <c r="N244">
        <f t="shared" si="50"/>
        <v>0</v>
      </c>
      <c r="O244">
        <v>243</v>
      </c>
      <c r="P244">
        <v>1</v>
      </c>
      <c r="Q244">
        <f t="shared" si="51"/>
        <v>243</v>
      </c>
      <c r="R244" cm="1">
        <f t="array" ref="R244">V$18+SUMPRODUCT(D244:O244,TRANSPOSE(V$19:V$30))</f>
        <v>186.33569240196081</v>
      </c>
      <c r="S244" s="1" cm="1">
        <f t="array" ref="S244">AF$18+SUMPRODUCT(AF$19:AF$32,TRANSPOSE(D244:Q244))</f>
        <v>32.342726160299065</v>
      </c>
    </row>
    <row r="245" spans="1:19" x14ac:dyDescent="0.15">
      <c r="A245" s="2">
        <v>40269</v>
      </c>
      <c r="B245" s="7">
        <v>62</v>
      </c>
      <c r="C245">
        <f t="shared" si="39"/>
        <v>4</v>
      </c>
      <c r="D245">
        <f t="shared" si="40"/>
        <v>0</v>
      </c>
      <c r="E245">
        <f t="shared" si="41"/>
        <v>0</v>
      </c>
      <c r="F245">
        <f t="shared" si="42"/>
        <v>0</v>
      </c>
      <c r="G245">
        <f t="shared" si="43"/>
        <v>1</v>
      </c>
      <c r="H245">
        <f t="shared" si="44"/>
        <v>0</v>
      </c>
      <c r="I245">
        <f t="shared" si="45"/>
        <v>0</v>
      </c>
      <c r="J245">
        <f t="shared" si="46"/>
        <v>0</v>
      </c>
      <c r="K245">
        <f t="shared" si="47"/>
        <v>0</v>
      </c>
      <c r="L245">
        <f t="shared" si="48"/>
        <v>0</v>
      </c>
      <c r="M245">
        <f t="shared" si="49"/>
        <v>0</v>
      </c>
      <c r="N245">
        <f t="shared" si="50"/>
        <v>0</v>
      </c>
      <c r="O245">
        <v>244</v>
      </c>
      <c r="P245">
        <v>1</v>
      </c>
      <c r="Q245">
        <f t="shared" si="51"/>
        <v>244</v>
      </c>
      <c r="R245" cm="1">
        <f t="array" ref="R245">V$18+SUMPRODUCT(D245:O245,TRANSPOSE(V$19:V$30))</f>
        <v>199.84194240196078</v>
      </c>
      <c r="S245" s="1" cm="1">
        <f t="array" ref="S245">AF$18+SUMPRODUCT(AF$19:AF$32,TRANSPOSE(D245:Q245))</f>
        <v>41.387334423955934</v>
      </c>
    </row>
    <row r="246" spans="1:19" x14ac:dyDescent="0.15">
      <c r="A246" s="2">
        <v>40299</v>
      </c>
      <c r="B246" s="7">
        <v>56.2</v>
      </c>
      <c r="C246">
        <f t="shared" si="39"/>
        <v>5</v>
      </c>
      <c r="D246">
        <f t="shared" si="40"/>
        <v>0</v>
      </c>
      <c r="E246">
        <f t="shared" si="41"/>
        <v>0</v>
      </c>
      <c r="F246">
        <f t="shared" si="42"/>
        <v>0</v>
      </c>
      <c r="G246">
        <f t="shared" si="43"/>
        <v>0</v>
      </c>
      <c r="H246">
        <f t="shared" si="44"/>
        <v>1</v>
      </c>
      <c r="I246">
        <f t="shared" si="45"/>
        <v>0</v>
      </c>
      <c r="J246">
        <f t="shared" si="46"/>
        <v>0</v>
      </c>
      <c r="K246">
        <f t="shared" si="47"/>
        <v>0</v>
      </c>
      <c r="L246">
        <f t="shared" si="48"/>
        <v>0</v>
      </c>
      <c r="M246">
        <f t="shared" si="49"/>
        <v>0</v>
      </c>
      <c r="N246">
        <f t="shared" si="50"/>
        <v>0</v>
      </c>
      <c r="O246">
        <v>245</v>
      </c>
      <c r="P246">
        <v>1</v>
      </c>
      <c r="Q246">
        <f t="shared" si="51"/>
        <v>245</v>
      </c>
      <c r="R246" cm="1">
        <f t="array" ref="R246">V$18+SUMPRODUCT(D246:O246,TRANSPOSE(V$19:V$30))</f>
        <v>205.58569240196078</v>
      </c>
      <c r="S246" s="1" cm="1">
        <f t="array" ref="S246">AF$18+SUMPRODUCT(AF$19:AF$32,TRANSPOSE(D246:Q246))</f>
        <v>45.274799830469732</v>
      </c>
    </row>
    <row r="247" spans="1:19" x14ac:dyDescent="0.15">
      <c r="A247" s="2">
        <v>40330</v>
      </c>
      <c r="B247" s="7">
        <v>53.8</v>
      </c>
      <c r="C247">
        <f t="shared" si="39"/>
        <v>6</v>
      </c>
      <c r="D247">
        <f t="shared" si="40"/>
        <v>0</v>
      </c>
      <c r="E247">
        <f t="shared" si="41"/>
        <v>0</v>
      </c>
      <c r="F247">
        <f t="shared" si="42"/>
        <v>0</v>
      </c>
      <c r="G247">
        <f t="shared" si="43"/>
        <v>0</v>
      </c>
      <c r="H247">
        <f t="shared" si="44"/>
        <v>0</v>
      </c>
      <c r="I247">
        <f t="shared" si="45"/>
        <v>1</v>
      </c>
      <c r="J247">
        <f t="shared" si="46"/>
        <v>0</v>
      </c>
      <c r="K247">
        <f t="shared" si="47"/>
        <v>0</v>
      </c>
      <c r="L247">
        <f t="shared" si="48"/>
        <v>0</v>
      </c>
      <c r="M247">
        <f t="shared" si="49"/>
        <v>0</v>
      </c>
      <c r="N247">
        <f t="shared" si="50"/>
        <v>0</v>
      </c>
      <c r="O247">
        <v>246</v>
      </c>
      <c r="P247">
        <v>1</v>
      </c>
      <c r="Q247">
        <f t="shared" si="51"/>
        <v>246</v>
      </c>
      <c r="R247" cm="1">
        <f t="array" ref="R247">V$18+SUMPRODUCT(D247:O247,TRANSPOSE(V$19:V$30))</f>
        <v>204.4794424019608</v>
      </c>
      <c r="S247" s="1" cm="1">
        <f t="array" ref="S247">AF$18+SUMPRODUCT(AF$19:AF$32,TRANSPOSE(D247:Q247))</f>
        <v>42.033693808412153</v>
      </c>
    </row>
    <row r="248" spans="1:19" x14ac:dyDescent="0.15">
      <c r="A248" s="25">
        <v>40360</v>
      </c>
      <c r="C248">
        <f t="shared" si="39"/>
        <v>7</v>
      </c>
      <c r="D248">
        <f t="shared" si="40"/>
        <v>0</v>
      </c>
      <c r="E248">
        <f t="shared" ref="E248:E253" si="52">IF(C248=2,1,0)</f>
        <v>0</v>
      </c>
      <c r="F248">
        <f t="shared" ref="F248:F253" si="53">IF(C248=3,1,0)</f>
        <v>0</v>
      </c>
      <c r="G248">
        <f t="shared" ref="G248:G253" si="54">IF(C248=4,1,0)</f>
        <v>0</v>
      </c>
      <c r="H248">
        <f t="shared" ref="H248:H253" si="55">IF(C248=5,1,0)</f>
        <v>0</v>
      </c>
      <c r="I248">
        <f t="shared" ref="I248:I253" si="56">IF(C248=6,1,0)</f>
        <v>0</v>
      </c>
      <c r="J248">
        <f t="shared" ref="J248:J253" si="57">IF(C248=7,1,0)</f>
        <v>1</v>
      </c>
      <c r="K248">
        <f t="shared" ref="K248:K253" si="58">IF(C248=8,1,0)</f>
        <v>0</v>
      </c>
      <c r="L248">
        <f t="shared" ref="L248:L253" si="59">IF(C248=9,1,0)</f>
        <v>0</v>
      </c>
      <c r="M248">
        <f t="shared" ref="M248:M253" si="60">IF(C248=10,1,0)</f>
        <v>0</v>
      </c>
      <c r="N248">
        <f t="shared" ref="N248:N253" si="61">IF(C248=11,1,0)</f>
        <v>0</v>
      </c>
      <c r="O248">
        <v>247</v>
      </c>
      <c r="P248">
        <v>1</v>
      </c>
      <c r="Q248">
        <f t="shared" ref="Q248:Q253" si="62">P248*O248</f>
        <v>247</v>
      </c>
      <c r="S248" s="26" cm="1">
        <f t="array" ref="S248">AF$18+SUMPRODUCT(AF$19:AF$32,TRANSPOSE(D248:Q248))</f>
        <v>34.662217175672453</v>
      </c>
    </row>
    <row r="249" spans="1:19" x14ac:dyDescent="0.15">
      <c r="A249" s="25">
        <v>40391</v>
      </c>
      <c r="C249">
        <f t="shared" si="39"/>
        <v>8</v>
      </c>
      <c r="D249">
        <f t="shared" si="40"/>
        <v>0</v>
      </c>
      <c r="E249">
        <f t="shared" si="52"/>
        <v>0</v>
      </c>
      <c r="F249">
        <f t="shared" si="53"/>
        <v>0</v>
      </c>
      <c r="G249">
        <f t="shared" si="54"/>
        <v>0</v>
      </c>
      <c r="H249">
        <f t="shared" si="55"/>
        <v>0</v>
      </c>
      <c r="I249">
        <f t="shared" si="56"/>
        <v>0</v>
      </c>
      <c r="J249">
        <f t="shared" si="57"/>
        <v>0</v>
      </c>
      <c r="K249">
        <f t="shared" si="58"/>
        <v>1</v>
      </c>
      <c r="L249">
        <f t="shared" si="59"/>
        <v>0</v>
      </c>
      <c r="M249">
        <f t="shared" si="60"/>
        <v>0</v>
      </c>
      <c r="N249">
        <f t="shared" si="61"/>
        <v>0</v>
      </c>
      <c r="O249">
        <v>248</v>
      </c>
      <c r="P249">
        <v>1</v>
      </c>
      <c r="Q249">
        <f t="shared" si="62"/>
        <v>248</v>
      </c>
      <c r="S249" s="26" cm="1">
        <f t="array" ref="S249">AF$18+SUMPRODUCT(AF$19:AF$32,TRANSPOSE(D249:Q249))</f>
        <v>29.704055852511914</v>
      </c>
    </row>
    <row r="250" spans="1:19" x14ac:dyDescent="0.15">
      <c r="A250" s="25">
        <v>40422</v>
      </c>
      <c r="C250">
        <f t="shared" si="39"/>
        <v>9</v>
      </c>
      <c r="D250">
        <f t="shared" si="40"/>
        <v>0</v>
      </c>
      <c r="E250">
        <f t="shared" si="52"/>
        <v>0</v>
      </c>
      <c r="F250">
        <f t="shared" si="53"/>
        <v>0</v>
      </c>
      <c r="G250">
        <f t="shared" si="54"/>
        <v>0</v>
      </c>
      <c r="H250">
        <f t="shared" si="55"/>
        <v>0</v>
      </c>
      <c r="I250">
        <f t="shared" si="56"/>
        <v>0</v>
      </c>
      <c r="J250">
        <f t="shared" si="57"/>
        <v>0</v>
      </c>
      <c r="K250">
        <f t="shared" si="58"/>
        <v>0</v>
      </c>
      <c r="L250">
        <f t="shared" si="59"/>
        <v>1</v>
      </c>
      <c r="M250">
        <f t="shared" si="60"/>
        <v>0</v>
      </c>
      <c r="N250">
        <f t="shared" si="61"/>
        <v>0</v>
      </c>
      <c r="O250">
        <v>249</v>
      </c>
      <c r="P250">
        <v>1</v>
      </c>
      <c r="Q250">
        <f t="shared" si="62"/>
        <v>249</v>
      </c>
      <c r="S250" s="26" cm="1">
        <f t="array" ref="S250">AF$18+SUMPRODUCT(AF$19:AF$32,TRANSPOSE(D250:Q250))</f>
        <v>21.38089452935148</v>
      </c>
    </row>
    <row r="251" spans="1:19" x14ac:dyDescent="0.15">
      <c r="A251" s="25">
        <v>40452</v>
      </c>
      <c r="C251">
        <f t="shared" si="39"/>
        <v>10</v>
      </c>
      <c r="D251">
        <f t="shared" si="40"/>
        <v>0</v>
      </c>
      <c r="E251">
        <f t="shared" si="52"/>
        <v>0</v>
      </c>
      <c r="F251">
        <f t="shared" si="53"/>
        <v>0</v>
      </c>
      <c r="G251">
        <f t="shared" si="54"/>
        <v>0</v>
      </c>
      <c r="H251">
        <f t="shared" si="55"/>
        <v>0</v>
      </c>
      <c r="I251">
        <f t="shared" si="56"/>
        <v>0</v>
      </c>
      <c r="J251">
        <f t="shared" si="57"/>
        <v>0</v>
      </c>
      <c r="K251">
        <f t="shared" si="58"/>
        <v>0</v>
      </c>
      <c r="L251">
        <f t="shared" si="59"/>
        <v>0</v>
      </c>
      <c r="M251">
        <f t="shared" si="60"/>
        <v>1</v>
      </c>
      <c r="N251">
        <f t="shared" si="61"/>
        <v>0</v>
      </c>
      <c r="O251">
        <v>250</v>
      </c>
      <c r="P251">
        <v>1</v>
      </c>
      <c r="Q251">
        <f t="shared" si="62"/>
        <v>250</v>
      </c>
      <c r="S251" s="26" cm="1">
        <f t="array" ref="S251">AF$18+SUMPRODUCT(AF$19:AF$32,TRANSPOSE(D251:Q251))</f>
        <v>21.562733206191155</v>
      </c>
    </row>
    <row r="252" spans="1:19" x14ac:dyDescent="0.15">
      <c r="A252" s="25">
        <v>40483</v>
      </c>
      <c r="C252">
        <f t="shared" si="39"/>
        <v>11</v>
      </c>
      <c r="D252">
        <f t="shared" si="40"/>
        <v>0</v>
      </c>
      <c r="E252">
        <f t="shared" si="52"/>
        <v>0</v>
      </c>
      <c r="F252">
        <f t="shared" si="53"/>
        <v>0</v>
      </c>
      <c r="G252">
        <f t="shared" si="54"/>
        <v>0</v>
      </c>
      <c r="H252">
        <f t="shared" si="55"/>
        <v>0</v>
      </c>
      <c r="I252">
        <f t="shared" si="56"/>
        <v>0</v>
      </c>
      <c r="J252">
        <f t="shared" si="57"/>
        <v>0</v>
      </c>
      <c r="K252">
        <f t="shared" si="58"/>
        <v>0</v>
      </c>
      <c r="L252">
        <f t="shared" si="59"/>
        <v>0</v>
      </c>
      <c r="M252">
        <f t="shared" si="60"/>
        <v>0</v>
      </c>
      <c r="N252">
        <f t="shared" si="61"/>
        <v>1</v>
      </c>
      <c r="O252">
        <v>251</v>
      </c>
      <c r="P252">
        <v>1</v>
      </c>
      <c r="Q252">
        <f t="shared" si="62"/>
        <v>251</v>
      </c>
      <c r="S252" s="26" cm="1">
        <f t="array" ref="S252">AF$18+SUMPRODUCT(AF$19:AF$32,TRANSPOSE(D252:Q252))</f>
        <v>-1.7154281169693206</v>
      </c>
    </row>
    <row r="253" spans="1:19" x14ac:dyDescent="0.15">
      <c r="A253" s="25">
        <v>40513</v>
      </c>
      <c r="C253">
        <f t="shared" si="39"/>
        <v>12</v>
      </c>
      <c r="D253">
        <f t="shared" si="40"/>
        <v>0</v>
      </c>
      <c r="E253">
        <f t="shared" si="52"/>
        <v>0</v>
      </c>
      <c r="F253">
        <f t="shared" si="53"/>
        <v>0</v>
      </c>
      <c r="G253">
        <f t="shared" si="54"/>
        <v>0</v>
      </c>
      <c r="H253">
        <f t="shared" si="55"/>
        <v>0</v>
      </c>
      <c r="I253">
        <f t="shared" si="56"/>
        <v>0</v>
      </c>
      <c r="J253">
        <f t="shared" si="57"/>
        <v>0</v>
      </c>
      <c r="K253">
        <f t="shared" si="58"/>
        <v>0</v>
      </c>
      <c r="L253">
        <f t="shared" si="59"/>
        <v>0</v>
      </c>
      <c r="M253">
        <f t="shared" si="60"/>
        <v>0</v>
      </c>
      <c r="N253">
        <f t="shared" si="61"/>
        <v>0</v>
      </c>
      <c r="O253">
        <v>252</v>
      </c>
      <c r="P253">
        <v>1</v>
      </c>
      <c r="Q253">
        <f t="shared" si="62"/>
        <v>252</v>
      </c>
      <c r="S253" s="26" cm="1">
        <f t="array" ref="S253">AF$18+SUMPRODUCT(AF$19:AF$32,TRANSPOSE(D253:Q253))</f>
        <v>-15.513589440129664</v>
      </c>
    </row>
    <row r="254" spans="1:19" x14ac:dyDescent="0.15">
      <c r="A254" s="2"/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Srushti Samant</cp:lastModifiedBy>
  <dcterms:created xsi:type="dcterms:W3CDTF">2001-11-06T13:05:27Z</dcterms:created>
  <dcterms:modified xsi:type="dcterms:W3CDTF">2023-05-05T19:53:17Z</dcterms:modified>
</cp:coreProperties>
</file>