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ExcelR\Excel\Assignments\"/>
    </mc:Choice>
  </mc:AlternateContent>
  <xr:revisionPtr revIDLastSave="0" documentId="13_ncr:1_{C3CC8948-9674-46FC-9590-EEBD1385F08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Data">Vlookup!$C$5:$K$42</definedName>
    <definedName name="Data_Head">Vlookup!$C$4:$K$4</definedName>
    <definedName name="Salary">Vlookup!$K$5:$K$42</definedName>
    <definedName name="Sourc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N12" i="2" l="1"/>
  <c r="O12" i="2" s="1"/>
  <c r="N11" i="2"/>
  <c r="O11" i="2" s="1"/>
  <c r="N18" i="2"/>
  <c r="O18" i="2" s="1"/>
  <c r="N17" i="2"/>
  <c r="O17" i="2" s="1"/>
  <c r="K44" i="3" l="1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</calcChain>
</file>

<file path=xl/sharedStrings.xml><?xml version="1.0" encoding="utf-8"?>
<sst xmlns="http://schemas.openxmlformats.org/spreadsheetml/2006/main" count="486" uniqueCount="107">
  <si>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</si>
  <si>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</si>
  <si>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</si>
  <si>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</si>
  <si>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</si>
  <si>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</si>
  <si>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</si>
  <si>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</si>
  <si>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</si>
  <si>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</si>
  <si>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</si>
  <si>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</si>
  <si>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</si>
  <si>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</si>
  <si>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</si>
  <si>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</si>
  <si>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</si>
  <si>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</si>
  <si>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</si>
  <si>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</si>
  <si>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</si>
  <si>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</si>
  <si>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</si>
  <si>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</si>
  <si>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</si>
  <si>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</si>
  <si>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</si>
  <si>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</si>
  <si>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</si>
  <si>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</si>
  <si>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</si>
  <si>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</si>
  <si>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</si>
  <si>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</si>
  <si>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</si>
  <si>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</si>
  <si>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</si>
  <si>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</si>
  <si>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</si>
  <si>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</si>
  <si>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</si>
  <si>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</si>
  <si>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</si>
  <si>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</si>
  <si>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</si>
  <si>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</si>
  <si>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</si>
  <si>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</si>
  <si>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</si>
  <si>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</si>
  <si>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</si>
  <si>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</si>
  <si>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</si>
  <si>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</si>
  <si>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</si>
  <si>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</si>
  <si>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</si>
  <si>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</si>
  <si>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</si>
  <si>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</si>
  <si>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</si>
  <si>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</si>
  <si>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</si>
  <si>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</si>
  <si>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</si>
  <si>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</si>
  <si>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</si>
  <si>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</si>
  <si>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</si>
  <si>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</si>
  <si>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</si>
  <si>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</si>
  <si>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</si>
  <si>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</si>
  <si>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</si>
  <si>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</si>
  <si>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</si>
  <si>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</si>
  <si>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</si>
  <si>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</si>
  <si>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</si>
  <si>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</si>
  <si>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</si>
  <si>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</si>
  <si>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</si>
  <si>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</si>
  <si>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</si>
  <si>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</si>
  <si>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</si>
  <si>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</si>
  <si>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</si>
  <si>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</si>
  <si>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</si>
  <si>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</si>
  <si>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</si>
  <si>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</si>
  <si>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</si>
  <si>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</si>
  <si>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</si>
  <si>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</si>
  <si>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</si>
  <si>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</si>
  <si>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</si>
  <si>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</si>
  <si>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</si>
  <si>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With INDEX + MATCH</t>
  </si>
  <si>
    <t>With VLOOKUP + 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</si>
</sst>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D5" workbookViewId="0">
      <selection activeCell="O18" sqref="O18"/>
    </sheetView>
  </sheetViews>
  <sheetFormatPr defaultColWidth="14.42578125" defaultRowHeight="15" customHeight="1" x14ac:dyDescent="0.25"/>
  <cols>
    <col min="1" max="2" width="5.5703125" style="5" customWidth="1"/>
    <col min="3" max="3" width="9.42578125" style="5" customWidth="1"/>
    <col min="4" max="5" width="14.140625" style="5" bestFit="1" customWidth="1"/>
    <col min="6" max="8" width="12.140625" style="5" customWidth="1"/>
    <col min="9" max="9" width="23.42578125" style="5" bestFit="1" customWidth="1"/>
    <col min="10" max="10" width="9.42578125" style="5" bestFit="1" customWidth="1"/>
    <col min="11" max="11" width="11.140625" style="5" bestFit="1" customWidth="1"/>
    <col min="12" max="12" width="8.7109375" style="5" customWidth="1"/>
    <col min="13" max="13" width="15.5703125" style="5" customWidth="1"/>
    <col min="14" max="14" width="13" style="5" customWidth="1"/>
    <col min="15" max="15" width="34.7109375" style="5" bestFit="1" customWidth="1"/>
    <col min="16" max="26" width="8.7109375" style="5" customWidth="1"/>
    <col min="27" max="16384" width="14.42578125" style="5"/>
  </cols>
  <sheetData>
    <row r="1" spans="3:15" ht="14.25" customHeight="1" x14ac:dyDescent="0.25"/>
    <row r="2" spans="3:15" ht="14.25" customHeight="1" x14ac:dyDescent="0.25"/>
    <row r="3" spans="3:15" ht="14.25" customHeight="1" x14ac:dyDescent="0.25"/>
    <row r="4" spans="3:15" ht="14.25" customHeight="1" x14ac:dyDescent="0.25">
      <c r="C4" s="6" t="s">
        <v>0</v>
      </c>
      <c r="D4" s="6" t="s">
        <v>31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</row>
    <row r="5" spans="3:15" ht="14.25" customHeight="1" x14ac:dyDescent="0.25">
      <c r="C5" s="7">
        <v>150834</v>
      </c>
      <c r="D5" s="8" t="s">
        <v>9</v>
      </c>
      <c r="E5" s="8" t="s">
        <v>10</v>
      </c>
      <c r="F5" s="9">
        <v>31199</v>
      </c>
      <c r="G5" s="8" t="s">
        <v>11</v>
      </c>
      <c r="H5" s="8" t="s">
        <v>12</v>
      </c>
      <c r="I5" s="8" t="s">
        <v>13</v>
      </c>
      <c r="J5" s="8" t="s">
        <v>14</v>
      </c>
      <c r="K5" s="7">
        <v>48000</v>
      </c>
    </row>
    <row r="6" spans="3:15" ht="14.25" customHeight="1" x14ac:dyDescent="0.25">
      <c r="C6" s="7">
        <v>150784</v>
      </c>
      <c r="D6" s="8" t="s">
        <v>15</v>
      </c>
      <c r="E6" s="8" t="s">
        <v>16</v>
      </c>
      <c r="F6" s="9">
        <v>28365</v>
      </c>
      <c r="G6" s="8" t="s">
        <v>11</v>
      </c>
      <c r="H6" s="8" t="s">
        <v>17</v>
      </c>
      <c r="I6" s="8" t="s">
        <v>18</v>
      </c>
      <c r="J6" s="8" t="s">
        <v>14</v>
      </c>
      <c r="K6" s="7">
        <v>35000</v>
      </c>
    </row>
    <row r="7" spans="3:15" ht="14.25" customHeight="1" x14ac:dyDescent="0.25">
      <c r="C7" s="7">
        <v>150791</v>
      </c>
      <c r="D7" s="8" t="s">
        <v>19</v>
      </c>
      <c r="E7" s="8" t="s">
        <v>20</v>
      </c>
      <c r="F7" s="9">
        <v>23346</v>
      </c>
      <c r="G7" s="8" t="s">
        <v>11</v>
      </c>
      <c r="H7" s="8" t="s">
        <v>12</v>
      </c>
      <c r="I7" s="8" t="s">
        <v>18</v>
      </c>
      <c r="J7" s="8" t="s">
        <v>14</v>
      </c>
      <c r="K7" s="7">
        <v>67000</v>
      </c>
      <c r="M7" s="18" t="s">
        <v>21</v>
      </c>
      <c r="N7" s="19"/>
      <c r="O7" s="19"/>
    </row>
    <row r="8" spans="3:15" ht="14.25" customHeight="1" x14ac:dyDescent="0.25">
      <c r="C8" s="7">
        <v>150940</v>
      </c>
      <c r="D8" s="8" t="s">
        <v>22</v>
      </c>
      <c r="E8" s="8" t="s">
        <v>23</v>
      </c>
      <c r="F8" s="9">
        <v>26906</v>
      </c>
      <c r="G8" s="8" t="s">
        <v>24</v>
      </c>
      <c r="H8" s="8" t="s">
        <v>17</v>
      </c>
      <c r="I8" s="8" t="s">
        <v>25</v>
      </c>
      <c r="J8" s="8" t="s">
        <v>26</v>
      </c>
      <c r="K8" s="7">
        <v>87000</v>
      </c>
    </row>
    <row r="9" spans="3:15" ht="14.25" customHeight="1" x14ac:dyDescent="0.25">
      <c r="C9" s="7">
        <v>150777</v>
      </c>
      <c r="D9" s="8" t="s">
        <v>27</v>
      </c>
      <c r="E9" s="8" t="s">
        <v>28</v>
      </c>
      <c r="F9" s="9">
        <v>21123</v>
      </c>
      <c r="G9" s="8" t="s">
        <v>24</v>
      </c>
      <c r="H9" s="8" t="s">
        <v>12</v>
      </c>
      <c r="I9" s="8" t="s">
        <v>29</v>
      </c>
      <c r="J9" s="8" t="s">
        <v>14</v>
      </c>
      <c r="K9" s="7">
        <v>22000</v>
      </c>
      <c r="O9" s="5" t="s">
        <v>106</v>
      </c>
    </row>
    <row r="10" spans="3:15" ht="14.25" customHeight="1" x14ac:dyDescent="0.25">
      <c r="C10" s="7">
        <v>150805</v>
      </c>
      <c r="D10" s="8" t="s">
        <v>19</v>
      </c>
      <c r="E10" s="8" t="s">
        <v>32</v>
      </c>
      <c r="F10" s="9">
        <v>26172</v>
      </c>
      <c r="G10" s="8" t="s">
        <v>24</v>
      </c>
      <c r="H10" s="8" t="s">
        <v>12</v>
      </c>
      <c r="I10" s="8" t="s">
        <v>33</v>
      </c>
      <c r="J10" s="8" t="s">
        <v>14</v>
      </c>
      <c r="K10" s="7">
        <v>91000</v>
      </c>
      <c r="M10" s="16" t="s">
        <v>30</v>
      </c>
      <c r="N10" s="17"/>
      <c r="O10" s="10" t="s">
        <v>31</v>
      </c>
    </row>
    <row r="11" spans="3:15" ht="14.25" customHeight="1" x14ac:dyDescent="0.25">
      <c r="C11" s="7">
        <v>150990</v>
      </c>
      <c r="D11" s="8" t="s">
        <v>35</v>
      </c>
      <c r="E11" s="8" t="s">
        <v>36</v>
      </c>
      <c r="F11" s="9">
        <v>36400</v>
      </c>
      <c r="G11" s="8" t="s">
        <v>24</v>
      </c>
      <c r="H11" s="8" t="s">
        <v>12</v>
      </c>
      <c r="I11" s="8" t="s">
        <v>37</v>
      </c>
      <c r="J11" s="8" t="s">
        <v>38</v>
      </c>
      <c r="K11" s="7">
        <v>77000</v>
      </c>
      <c r="M11" s="10" t="s">
        <v>34</v>
      </c>
      <c r="N11" s="11">
        <f>MAX(Salary)</f>
        <v>92000</v>
      </c>
      <c r="O11" s="11" t="str">
        <f>VLOOKUP(N11,CHOOSE({1,2},Salary,$D$5:$D$42),2,FALSE)</f>
        <v>Dinesh</v>
      </c>
    </row>
    <row r="12" spans="3:15" ht="14.25" customHeight="1" x14ac:dyDescent="0.25">
      <c r="C12" s="7">
        <v>150989</v>
      </c>
      <c r="D12" s="8" t="s">
        <v>40</v>
      </c>
      <c r="E12" s="8" t="s">
        <v>36</v>
      </c>
      <c r="F12" s="9">
        <v>33113</v>
      </c>
      <c r="G12" s="8" t="s">
        <v>24</v>
      </c>
      <c r="H12" s="8" t="s">
        <v>12</v>
      </c>
      <c r="I12" s="8" t="s">
        <v>18</v>
      </c>
      <c r="J12" s="8" t="s">
        <v>38</v>
      </c>
      <c r="K12" s="7">
        <v>45000</v>
      </c>
      <c r="M12" s="10" t="s">
        <v>39</v>
      </c>
      <c r="N12" s="11">
        <f>MIN(Salary)</f>
        <v>15000</v>
      </c>
      <c r="O12" s="11" t="str">
        <f>VLOOKUP(N12,CHOOSE({1,2},Salary,$D$5:$D$42),2,FALSE)</f>
        <v>Satish</v>
      </c>
    </row>
    <row r="13" spans="3:15" ht="14.25" customHeight="1" x14ac:dyDescent="0.25">
      <c r="C13" s="12">
        <v>150881</v>
      </c>
      <c r="D13" s="13" t="s">
        <v>41</v>
      </c>
      <c r="E13" s="13" t="s">
        <v>42</v>
      </c>
      <c r="F13" s="14">
        <v>30337</v>
      </c>
      <c r="G13" s="13" t="s">
        <v>24</v>
      </c>
      <c r="H13" s="13" t="s">
        <v>17</v>
      </c>
      <c r="I13" s="13" t="s">
        <v>18</v>
      </c>
      <c r="J13" s="13" t="s">
        <v>43</v>
      </c>
      <c r="K13" s="12">
        <v>92000</v>
      </c>
      <c r="M13"/>
      <c r="N13"/>
      <c r="O13"/>
    </row>
    <row r="14" spans="3:15" ht="14.25" customHeight="1" x14ac:dyDescent="0.25">
      <c r="C14" s="7">
        <v>150814</v>
      </c>
      <c r="D14" s="8" t="s">
        <v>44</v>
      </c>
      <c r="E14" s="8" t="s">
        <v>45</v>
      </c>
      <c r="F14" s="9">
        <v>26246</v>
      </c>
      <c r="G14" s="8" t="s">
        <v>24</v>
      </c>
      <c r="H14" s="8" t="s">
        <v>12</v>
      </c>
      <c r="I14" s="8" t="s">
        <v>25</v>
      </c>
      <c r="J14" s="8" t="s">
        <v>14</v>
      </c>
      <c r="K14" s="7">
        <v>50000</v>
      </c>
      <c r="M14"/>
      <c r="N14"/>
      <c r="O14"/>
    </row>
    <row r="15" spans="3:15" ht="14.25" customHeight="1" x14ac:dyDescent="0.25">
      <c r="C15" s="7">
        <v>150937</v>
      </c>
      <c r="D15" s="8" t="s">
        <v>46</v>
      </c>
      <c r="E15" s="8" t="s">
        <v>47</v>
      </c>
      <c r="F15" s="9">
        <v>24700</v>
      </c>
      <c r="G15" s="8" t="s">
        <v>24</v>
      </c>
      <c r="H15" s="8" t="s">
        <v>12</v>
      </c>
      <c r="I15" s="8" t="s">
        <v>37</v>
      </c>
      <c r="J15" s="8" t="s">
        <v>26</v>
      </c>
      <c r="K15" s="7">
        <v>37000</v>
      </c>
      <c r="O15" s="15" t="s">
        <v>105</v>
      </c>
    </row>
    <row r="16" spans="3:15" ht="14.25" customHeight="1" x14ac:dyDescent="0.25">
      <c r="C16" s="7">
        <v>150888</v>
      </c>
      <c r="D16" s="8" t="s">
        <v>48</v>
      </c>
      <c r="E16" s="8" t="s">
        <v>49</v>
      </c>
      <c r="F16" s="9">
        <v>29221</v>
      </c>
      <c r="G16" s="8" t="s">
        <v>24</v>
      </c>
      <c r="H16" s="8" t="s">
        <v>12</v>
      </c>
      <c r="I16" s="8" t="s">
        <v>37</v>
      </c>
      <c r="J16" s="8" t="s">
        <v>43</v>
      </c>
      <c r="K16" s="7">
        <v>43000</v>
      </c>
      <c r="M16" s="16" t="s">
        <v>30</v>
      </c>
      <c r="N16" s="17"/>
      <c r="O16" s="10" t="s">
        <v>31</v>
      </c>
    </row>
    <row r="17" spans="3:15" ht="14.25" customHeight="1" x14ac:dyDescent="0.25">
      <c r="C17" s="7">
        <v>150865</v>
      </c>
      <c r="D17" s="8" t="s">
        <v>50</v>
      </c>
      <c r="E17" s="8" t="s">
        <v>49</v>
      </c>
      <c r="F17" s="9">
        <v>31279</v>
      </c>
      <c r="G17" s="8" t="s">
        <v>11</v>
      </c>
      <c r="H17" s="8" t="s">
        <v>12</v>
      </c>
      <c r="I17" s="8" t="s">
        <v>51</v>
      </c>
      <c r="J17" s="8" t="s">
        <v>43</v>
      </c>
      <c r="K17" s="7">
        <v>90000</v>
      </c>
      <c r="M17" s="10" t="s">
        <v>34</v>
      </c>
      <c r="N17" s="11">
        <f>MAX(Salary)</f>
        <v>92000</v>
      </c>
      <c r="O17" s="11" t="str">
        <f>INDEX(Data,MATCH(N17,Salary,0),MATCH($O$16,$C$4:$K$4,0))</f>
        <v>Dinesh</v>
      </c>
    </row>
    <row r="18" spans="3:15" ht="14.25" customHeight="1" x14ac:dyDescent="0.25">
      <c r="C18" s="7">
        <v>150858</v>
      </c>
      <c r="D18" s="8" t="s">
        <v>52</v>
      </c>
      <c r="E18" s="8" t="s">
        <v>53</v>
      </c>
      <c r="F18" s="9">
        <v>34846</v>
      </c>
      <c r="G18" s="8" t="s">
        <v>24</v>
      </c>
      <c r="H18" s="8" t="s">
        <v>12</v>
      </c>
      <c r="I18" s="8" t="s">
        <v>54</v>
      </c>
      <c r="J18" s="8" t="s">
        <v>43</v>
      </c>
      <c r="K18" s="7">
        <v>34000</v>
      </c>
      <c r="M18" s="10" t="s">
        <v>39</v>
      </c>
      <c r="N18" s="11">
        <f>MIN(Salary)</f>
        <v>15000</v>
      </c>
      <c r="O18" s="11" t="str">
        <f>INDEX(Data,MATCH(N18,Salary,0),MATCH($O$16,$C$4:$K$4,0))</f>
        <v>Satish</v>
      </c>
    </row>
    <row r="19" spans="3:15" ht="14.25" customHeight="1" x14ac:dyDescent="0.25">
      <c r="C19" s="7">
        <v>150930</v>
      </c>
      <c r="D19" s="8" t="s">
        <v>55</v>
      </c>
      <c r="E19" s="8" t="s">
        <v>56</v>
      </c>
      <c r="F19" s="9">
        <v>37027</v>
      </c>
      <c r="G19" s="8" t="s">
        <v>24</v>
      </c>
      <c r="H19" s="8" t="s">
        <v>12</v>
      </c>
      <c r="I19" s="8" t="s">
        <v>18</v>
      </c>
      <c r="J19" s="8" t="s">
        <v>26</v>
      </c>
      <c r="K19" s="7">
        <v>82000</v>
      </c>
    </row>
    <row r="20" spans="3:15" ht="14.25" customHeight="1" x14ac:dyDescent="0.25">
      <c r="C20" s="7">
        <v>150894</v>
      </c>
      <c r="D20" s="8" t="s">
        <v>57</v>
      </c>
      <c r="E20" s="8" t="s">
        <v>58</v>
      </c>
      <c r="F20" s="9">
        <v>37124</v>
      </c>
      <c r="G20" s="8" t="s">
        <v>24</v>
      </c>
      <c r="H20" s="8" t="s">
        <v>12</v>
      </c>
      <c r="I20" s="8" t="s">
        <v>25</v>
      </c>
      <c r="J20" s="8" t="s">
        <v>26</v>
      </c>
      <c r="K20" s="7">
        <v>67000</v>
      </c>
    </row>
    <row r="21" spans="3:15" ht="14.25" customHeight="1" x14ac:dyDescent="0.25">
      <c r="C21" s="7">
        <v>150947</v>
      </c>
      <c r="D21" s="8" t="s">
        <v>59</v>
      </c>
      <c r="E21" s="8" t="s">
        <v>60</v>
      </c>
      <c r="F21" s="9">
        <v>33449</v>
      </c>
      <c r="G21" s="8" t="s">
        <v>11</v>
      </c>
      <c r="H21" s="8" t="s">
        <v>12</v>
      </c>
      <c r="I21" s="8" t="s">
        <v>54</v>
      </c>
      <c r="J21" s="8" t="s">
        <v>26</v>
      </c>
      <c r="K21" s="7">
        <v>85000</v>
      </c>
    </row>
    <row r="22" spans="3:15" ht="14.25" customHeight="1" x14ac:dyDescent="0.25">
      <c r="C22" s="7">
        <v>150905</v>
      </c>
      <c r="D22" s="8" t="s">
        <v>61</v>
      </c>
      <c r="E22" s="8" t="s">
        <v>62</v>
      </c>
      <c r="F22" s="9">
        <v>30819</v>
      </c>
      <c r="G22" s="8" t="s">
        <v>11</v>
      </c>
      <c r="H22" s="8" t="s">
        <v>17</v>
      </c>
      <c r="I22" s="8" t="s">
        <v>13</v>
      </c>
      <c r="J22" s="8" t="s">
        <v>26</v>
      </c>
      <c r="K22" s="7">
        <v>62000</v>
      </c>
    </row>
    <row r="23" spans="3:15" ht="14.25" customHeight="1" x14ac:dyDescent="0.25">
      <c r="C23" s="12">
        <v>150995</v>
      </c>
      <c r="D23" s="13" t="s">
        <v>63</v>
      </c>
      <c r="E23" s="13" t="s">
        <v>64</v>
      </c>
      <c r="F23" s="14">
        <v>35330</v>
      </c>
      <c r="G23" s="13" t="s">
        <v>24</v>
      </c>
      <c r="H23" s="13" t="s">
        <v>12</v>
      </c>
      <c r="I23" s="13" t="s">
        <v>25</v>
      </c>
      <c r="J23" s="13" t="s">
        <v>38</v>
      </c>
      <c r="K23" s="12">
        <v>15000</v>
      </c>
    </row>
    <row r="24" spans="3:15" ht="14.25" customHeight="1" x14ac:dyDescent="0.25">
      <c r="C24" s="7">
        <v>150912</v>
      </c>
      <c r="D24" s="8" t="s">
        <v>65</v>
      </c>
      <c r="E24" s="8" t="s">
        <v>66</v>
      </c>
      <c r="F24" s="9">
        <v>37629</v>
      </c>
      <c r="G24" s="8" t="s">
        <v>11</v>
      </c>
      <c r="H24" s="8" t="s">
        <v>12</v>
      </c>
      <c r="I24" s="8" t="s">
        <v>67</v>
      </c>
      <c r="J24" s="8" t="s">
        <v>26</v>
      </c>
      <c r="K24" s="7">
        <v>81000</v>
      </c>
    </row>
    <row r="25" spans="3:15" ht="14.25" customHeight="1" x14ac:dyDescent="0.25">
      <c r="C25" s="7">
        <v>150921</v>
      </c>
      <c r="D25" s="8" t="s">
        <v>68</v>
      </c>
      <c r="E25" s="8" t="s">
        <v>69</v>
      </c>
      <c r="F25" s="9">
        <v>38092</v>
      </c>
      <c r="G25" s="8" t="s">
        <v>24</v>
      </c>
      <c r="H25" s="8" t="s">
        <v>12</v>
      </c>
      <c r="I25" s="8" t="s">
        <v>70</v>
      </c>
      <c r="J25" s="8" t="s">
        <v>26</v>
      </c>
      <c r="K25" s="7">
        <v>19000</v>
      </c>
    </row>
    <row r="26" spans="3:15" ht="14.25" customHeight="1" x14ac:dyDescent="0.25">
      <c r="C26" s="7">
        <v>150851</v>
      </c>
      <c r="D26" s="8" t="s">
        <v>71</v>
      </c>
      <c r="E26" s="8" t="s">
        <v>72</v>
      </c>
      <c r="F26" s="9">
        <v>29368</v>
      </c>
      <c r="G26" s="8" t="s">
        <v>24</v>
      </c>
      <c r="H26" s="8" t="s">
        <v>17</v>
      </c>
      <c r="I26" s="8" t="s">
        <v>25</v>
      </c>
      <c r="J26" s="8" t="s">
        <v>43</v>
      </c>
      <c r="K26" s="7">
        <v>75000</v>
      </c>
    </row>
    <row r="27" spans="3:15" ht="14.25" customHeight="1" x14ac:dyDescent="0.25">
      <c r="C27" s="7">
        <v>150867</v>
      </c>
      <c r="D27" s="8" t="s">
        <v>73</v>
      </c>
      <c r="E27" s="8" t="s">
        <v>74</v>
      </c>
      <c r="F27" s="9">
        <v>29028</v>
      </c>
      <c r="G27" s="8" t="s">
        <v>11</v>
      </c>
      <c r="H27" s="8" t="s">
        <v>17</v>
      </c>
      <c r="I27" s="8" t="s">
        <v>70</v>
      </c>
      <c r="J27" s="8" t="s">
        <v>43</v>
      </c>
      <c r="K27" s="7">
        <v>49000</v>
      </c>
    </row>
    <row r="28" spans="3:15" ht="14.25" customHeight="1" x14ac:dyDescent="0.25">
      <c r="C28" s="7">
        <v>150899</v>
      </c>
      <c r="D28" s="8" t="s">
        <v>75</v>
      </c>
      <c r="E28" s="8" t="s">
        <v>76</v>
      </c>
      <c r="F28" s="9">
        <v>37400</v>
      </c>
      <c r="G28" s="8" t="s">
        <v>24</v>
      </c>
      <c r="H28" s="8" t="s">
        <v>12</v>
      </c>
      <c r="I28" s="8" t="s">
        <v>54</v>
      </c>
      <c r="J28" s="8" t="s">
        <v>26</v>
      </c>
      <c r="K28" s="7">
        <v>50000</v>
      </c>
    </row>
    <row r="29" spans="3:15" ht="14.25" customHeight="1" x14ac:dyDescent="0.25">
      <c r="C29" s="7">
        <v>150975</v>
      </c>
      <c r="D29" s="8" t="s">
        <v>77</v>
      </c>
      <c r="E29" s="8" t="s">
        <v>78</v>
      </c>
      <c r="F29" s="9">
        <v>31478</v>
      </c>
      <c r="G29" s="8" t="s">
        <v>24</v>
      </c>
      <c r="H29" s="8" t="s">
        <v>12</v>
      </c>
      <c r="I29" s="8" t="s">
        <v>70</v>
      </c>
      <c r="J29" s="8" t="s">
        <v>38</v>
      </c>
      <c r="K29" s="7">
        <v>83000</v>
      </c>
    </row>
    <row r="30" spans="3:15" ht="14.25" customHeight="1" x14ac:dyDescent="0.25">
      <c r="C30" s="7">
        <v>150901</v>
      </c>
      <c r="D30" s="8" t="s">
        <v>79</v>
      </c>
      <c r="E30" s="8" t="s">
        <v>80</v>
      </c>
      <c r="F30" s="9">
        <v>32946</v>
      </c>
      <c r="G30" s="8" t="s">
        <v>11</v>
      </c>
      <c r="H30" s="8" t="s">
        <v>12</v>
      </c>
      <c r="I30" s="8" t="s">
        <v>81</v>
      </c>
      <c r="J30" s="8" t="s">
        <v>26</v>
      </c>
      <c r="K30" s="7">
        <v>53000</v>
      </c>
    </row>
    <row r="31" spans="3:15" ht="14.25" customHeight="1" x14ac:dyDescent="0.25">
      <c r="C31" s="7">
        <v>150968</v>
      </c>
      <c r="D31" s="8" t="s">
        <v>82</v>
      </c>
      <c r="E31" s="8" t="s">
        <v>83</v>
      </c>
      <c r="F31" s="9">
        <v>37208</v>
      </c>
      <c r="G31" s="8" t="s">
        <v>24</v>
      </c>
      <c r="H31" s="8" t="s">
        <v>12</v>
      </c>
      <c r="I31" s="8" t="s">
        <v>67</v>
      </c>
      <c r="J31" s="8" t="s">
        <v>26</v>
      </c>
      <c r="K31" s="7">
        <v>65000</v>
      </c>
    </row>
    <row r="32" spans="3:15" ht="14.25" customHeight="1" x14ac:dyDescent="0.25">
      <c r="C32" s="7">
        <v>150773</v>
      </c>
      <c r="D32" s="8" t="s">
        <v>84</v>
      </c>
      <c r="E32" s="8" t="s">
        <v>85</v>
      </c>
      <c r="F32" s="9">
        <v>26860</v>
      </c>
      <c r="G32" s="8" t="s">
        <v>24</v>
      </c>
      <c r="H32" s="8" t="s">
        <v>12</v>
      </c>
      <c r="I32" s="8" t="s">
        <v>70</v>
      </c>
      <c r="J32" s="8" t="s">
        <v>14</v>
      </c>
      <c r="K32" s="7">
        <v>85000</v>
      </c>
    </row>
    <row r="33" spans="3:11" ht="14.25" customHeight="1" x14ac:dyDescent="0.25">
      <c r="C33" s="7">
        <v>150840</v>
      </c>
      <c r="D33" s="8" t="s">
        <v>55</v>
      </c>
      <c r="E33" s="8" t="s">
        <v>86</v>
      </c>
      <c r="F33" s="9">
        <v>23136</v>
      </c>
      <c r="G33" s="8" t="s">
        <v>11</v>
      </c>
      <c r="H33" s="8" t="s">
        <v>12</v>
      </c>
      <c r="I33" s="8" t="s">
        <v>25</v>
      </c>
      <c r="J33" s="8" t="s">
        <v>43</v>
      </c>
      <c r="K33" s="7">
        <v>20000</v>
      </c>
    </row>
    <row r="34" spans="3:11" ht="14.25" customHeight="1" x14ac:dyDescent="0.25">
      <c r="C34" s="7">
        <v>150850</v>
      </c>
      <c r="D34" s="8" t="s">
        <v>46</v>
      </c>
      <c r="E34" s="8" t="s">
        <v>87</v>
      </c>
      <c r="F34" s="9">
        <v>32027</v>
      </c>
      <c r="G34" s="8" t="s">
        <v>24</v>
      </c>
      <c r="H34" s="8" t="s">
        <v>12</v>
      </c>
      <c r="I34" s="8" t="s">
        <v>54</v>
      </c>
      <c r="J34" s="8" t="s">
        <v>43</v>
      </c>
      <c r="K34" s="7">
        <v>47000</v>
      </c>
    </row>
    <row r="35" spans="3:11" ht="14.25" customHeight="1" x14ac:dyDescent="0.25">
      <c r="C35" s="7">
        <v>150962</v>
      </c>
      <c r="D35" s="8" t="s">
        <v>88</v>
      </c>
      <c r="E35" s="8" t="s">
        <v>89</v>
      </c>
      <c r="F35" s="9">
        <v>37773</v>
      </c>
      <c r="G35" s="8" t="s">
        <v>11</v>
      </c>
      <c r="H35" s="8" t="s">
        <v>12</v>
      </c>
      <c r="I35" s="8" t="s">
        <v>33</v>
      </c>
      <c r="J35" s="8" t="s">
        <v>26</v>
      </c>
      <c r="K35" s="7">
        <v>87000</v>
      </c>
    </row>
    <row r="36" spans="3:11" ht="14.25" customHeight="1" x14ac:dyDescent="0.25">
      <c r="C36" s="7">
        <v>150954</v>
      </c>
      <c r="D36" s="8" t="s">
        <v>90</v>
      </c>
      <c r="E36" s="8" t="s">
        <v>89</v>
      </c>
      <c r="F36" s="9">
        <v>35495</v>
      </c>
      <c r="G36" s="8" t="s">
        <v>11</v>
      </c>
      <c r="H36" s="8" t="s">
        <v>12</v>
      </c>
      <c r="I36" s="8" t="s">
        <v>81</v>
      </c>
      <c r="J36" s="8" t="s">
        <v>26</v>
      </c>
      <c r="K36" s="7">
        <v>57000</v>
      </c>
    </row>
    <row r="37" spans="3:11" ht="14.25" customHeight="1" x14ac:dyDescent="0.25">
      <c r="C37" s="7">
        <v>150874</v>
      </c>
      <c r="D37" s="8" t="s">
        <v>91</v>
      </c>
      <c r="E37" s="8" t="s">
        <v>89</v>
      </c>
      <c r="F37" s="9">
        <v>37890</v>
      </c>
      <c r="G37" s="8" t="s">
        <v>11</v>
      </c>
      <c r="H37" s="8" t="s">
        <v>12</v>
      </c>
      <c r="I37" s="8" t="s">
        <v>29</v>
      </c>
      <c r="J37" s="8" t="s">
        <v>43</v>
      </c>
      <c r="K37" s="7">
        <v>27000</v>
      </c>
    </row>
    <row r="38" spans="3:11" ht="14.25" customHeight="1" x14ac:dyDescent="0.25">
      <c r="C38" s="7">
        <v>150798</v>
      </c>
      <c r="D38" s="8" t="s">
        <v>92</v>
      </c>
      <c r="E38" s="8" t="s">
        <v>89</v>
      </c>
      <c r="F38" s="9">
        <v>28276</v>
      </c>
      <c r="G38" s="8" t="s">
        <v>11</v>
      </c>
      <c r="H38" s="8" t="s">
        <v>12</v>
      </c>
      <c r="I38" s="8" t="s">
        <v>18</v>
      </c>
      <c r="J38" s="8" t="s">
        <v>14</v>
      </c>
      <c r="K38" s="7">
        <v>81000</v>
      </c>
    </row>
    <row r="39" spans="3:11" ht="14.25" customHeight="1" x14ac:dyDescent="0.25">
      <c r="C39" s="7">
        <v>150830</v>
      </c>
      <c r="D39" s="8" t="s">
        <v>93</v>
      </c>
      <c r="E39" s="8" t="s">
        <v>94</v>
      </c>
      <c r="F39" s="9">
        <v>29037</v>
      </c>
      <c r="G39" s="8" t="s">
        <v>11</v>
      </c>
      <c r="H39" s="8" t="s">
        <v>12</v>
      </c>
      <c r="I39" s="8" t="s">
        <v>81</v>
      </c>
      <c r="J39" s="8" t="s">
        <v>14</v>
      </c>
      <c r="K39" s="7">
        <v>52000</v>
      </c>
    </row>
    <row r="40" spans="3:11" ht="14.25" customHeight="1" x14ac:dyDescent="0.25">
      <c r="C40" s="7">
        <v>150929</v>
      </c>
      <c r="D40" s="8" t="s">
        <v>95</v>
      </c>
      <c r="E40" s="8" t="s">
        <v>96</v>
      </c>
      <c r="F40" s="9">
        <v>26739</v>
      </c>
      <c r="G40" s="8" t="s">
        <v>24</v>
      </c>
      <c r="H40" s="8" t="s">
        <v>12</v>
      </c>
      <c r="I40" s="8" t="s">
        <v>29</v>
      </c>
      <c r="J40" s="8" t="s">
        <v>26</v>
      </c>
      <c r="K40" s="7">
        <v>58000</v>
      </c>
    </row>
    <row r="41" spans="3:11" ht="14.25" customHeight="1" x14ac:dyDescent="0.25">
      <c r="C41" s="7">
        <v>150982</v>
      </c>
      <c r="D41" s="8" t="s">
        <v>97</v>
      </c>
      <c r="E41" s="8" t="s">
        <v>98</v>
      </c>
      <c r="F41" s="9">
        <v>35574</v>
      </c>
      <c r="G41" s="8" t="s">
        <v>24</v>
      </c>
      <c r="H41" s="8" t="s">
        <v>12</v>
      </c>
      <c r="I41" s="8" t="s">
        <v>29</v>
      </c>
      <c r="J41" s="8" t="s">
        <v>38</v>
      </c>
      <c r="K41" s="7">
        <v>47000</v>
      </c>
    </row>
    <row r="42" spans="3:11" ht="14.25" customHeight="1" x14ac:dyDescent="0.25">
      <c r="C42" s="7">
        <v>150821</v>
      </c>
      <c r="D42" s="8" t="s">
        <v>99</v>
      </c>
      <c r="E42" s="8" t="s">
        <v>100</v>
      </c>
      <c r="F42" s="9">
        <v>29966</v>
      </c>
      <c r="G42" s="8" t="s">
        <v>24</v>
      </c>
      <c r="H42" s="8" t="s">
        <v>17</v>
      </c>
      <c r="I42" s="8" t="s">
        <v>54</v>
      </c>
      <c r="J42" s="8" t="s">
        <v>14</v>
      </c>
      <c r="K42" s="7">
        <v>26000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16:N16"/>
    <mergeCell ref="M7:O7"/>
    <mergeCell ref="M10:N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4" workbookViewId="0">
      <selection activeCell="K13" sqref="K13"/>
    </sheetView>
  </sheetViews>
  <sheetFormatPr defaultColWidth="14.42578125" defaultRowHeight="15" customHeight="1" x14ac:dyDescent="0.25"/>
  <cols>
    <col min="1" max="2" width="8.7109375" style="5" customWidth="1"/>
    <col min="3" max="8" width="13.28515625" style="5" customWidth="1"/>
    <col min="9" max="9" width="9.42578125" style="5" bestFit="1" customWidth="1"/>
    <col min="10" max="10" width="23.42578125" style="5" bestFit="1" customWidth="1"/>
    <col min="11" max="26" width="8.7109375" style="5" customWidth="1"/>
    <col min="27" max="16384" width="14.42578125" style="5"/>
  </cols>
  <sheetData>
    <row r="1" spans="3:11" ht="14.25" customHeight="1" x14ac:dyDescent="0.25"/>
    <row r="2" spans="3:11" ht="14.25" customHeight="1" x14ac:dyDescent="0.25">
      <c r="D2" s="20" t="s">
        <v>101</v>
      </c>
      <c r="E2" s="20"/>
      <c r="F2" s="20"/>
      <c r="G2" s="20"/>
      <c r="H2" s="20"/>
      <c r="J2" s="15"/>
    </row>
    <row r="3" spans="3:11" ht="14.25" customHeight="1" x14ac:dyDescent="0.25">
      <c r="D3" s="20" t="s">
        <v>102</v>
      </c>
      <c r="E3" s="20"/>
      <c r="F3" s="20"/>
      <c r="G3" s="20"/>
      <c r="H3" s="20"/>
    </row>
    <row r="4" spans="3:11" ht="14.25" customHeight="1" x14ac:dyDescent="0.25">
      <c r="D4" s="20" t="s">
        <v>103</v>
      </c>
      <c r="E4" s="20"/>
      <c r="F4" s="20"/>
      <c r="G4" s="20"/>
      <c r="H4" s="20"/>
    </row>
    <row r="5" spans="3:11" ht="14.25" customHeight="1" x14ac:dyDescent="0.25"/>
    <row r="6" spans="3:11" ht="14.25" customHeight="1" x14ac:dyDescent="0.25">
      <c r="C6" s="6" t="s">
        <v>0</v>
      </c>
      <c r="D6" s="6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7</v>
      </c>
      <c r="J6" s="6" t="s">
        <v>6</v>
      </c>
      <c r="K6" s="6" t="s">
        <v>104</v>
      </c>
    </row>
    <row r="7" spans="3:11" ht="14.25" customHeight="1" x14ac:dyDescent="0.25">
      <c r="C7" s="7">
        <v>150834</v>
      </c>
      <c r="D7" s="8" t="s">
        <v>9</v>
      </c>
      <c r="E7" s="8" t="s">
        <v>10</v>
      </c>
      <c r="F7" s="9">
        <v>31199</v>
      </c>
      <c r="G7" s="8" t="s">
        <v>11</v>
      </c>
      <c r="H7" s="8" t="s">
        <v>12</v>
      </c>
      <c r="I7" s="7" t="str">
        <f>IFERROR(VLOOKUP(C7,Source!$C$6:$F$40,3,FALSE),"Retired")</f>
        <v>North</v>
      </c>
      <c r="J7" s="7" t="str">
        <f>IFERROR(VLOOKUP(C7,Source!$C$6:$F$40,2,FALSE),"Retired")</f>
        <v>FLM</v>
      </c>
      <c r="K7" s="7">
        <f t="shared" ref="K7:K44" si="0">IFERROR(VLOOKUP(C7,Source,4,FALSE),"Retired")</f>
        <v>48000</v>
      </c>
    </row>
    <row r="8" spans="3:11" ht="14.25" customHeight="1" x14ac:dyDescent="0.25">
      <c r="C8" s="7">
        <v>150784</v>
      </c>
      <c r="D8" s="8" t="s">
        <v>15</v>
      </c>
      <c r="E8" s="8" t="s">
        <v>16</v>
      </c>
      <c r="F8" s="9">
        <v>28365</v>
      </c>
      <c r="G8" s="8" t="s">
        <v>11</v>
      </c>
      <c r="H8" s="8" t="s">
        <v>17</v>
      </c>
      <c r="I8" s="7" t="str">
        <f>IFERROR(VLOOKUP(C8,Source!$C$6:$F$40,3,FALSE),"Retired")</f>
        <v>North</v>
      </c>
      <c r="J8" s="7" t="str">
        <f>IFERROR(VLOOKUP(C8,Source!$C$6:$F$40,2,FALSE),"Retired")</f>
        <v>Digital Marketing</v>
      </c>
      <c r="K8" s="7">
        <f t="shared" si="0"/>
        <v>35000</v>
      </c>
    </row>
    <row r="9" spans="3:11" ht="14.25" customHeight="1" x14ac:dyDescent="0.25">
      <c r="C9" s="7">
        <v>150791</v>
      </c>
      <c r="D9" s="8" t="s">
        <v>19</v>
      </c>
      <c r="E9" s="8" t="s">
        <v>20</v>
      </c>
      <c r="F9" s="9">
        <v>23346</v>
      </c>
      <c r="G9" s="8" t="s">
        <v>11</v>
      </c>
      <c r="H9" s="8" t="s">
        <v>12</v>
      </c>
      <c r="I9" s="7" t="str">
        <f>IFERROR(VLOOKUP(C9,Source!$C$6:$F$40,3,FALSE),"Retired")</f>
        <v>North</v>
      </c>
      <c r="J9" s="7" t="str">
        <f>IFERROR(VLOOKUP(C9,Source!$C$6:$F$40,2,FALSE),"Retired")</f>
        <v>Digital Marketing</v>
      </c>
      <c r="K9" s="7">
        <f t="shared" si="0"/>
        <v>67000</v>
      </c>
    </row>
    <row r="10" spans="3:11" ht="14.25" customHeight="1" x14ac:dyDescent="0.25">
      <c r="C10" s="7">
        <v>150940</v>
      </c>
      <c r="D10" s="8" t="s">
        <v>22</v>
      </c>
      <c r="E10" s="8" t="s">
        <v>23</v>
      </c>
      <c r="F10" s="9">
        <v>26906</v>
      </c>
      <c r="G10" s="8" t="s">
        <v>24</v>
      </c>
      <c r="H10" s="8" t="s">
        <v>17</v>
      </c>
      <c r="I10" s="7" t="str">
        <f>IFERROR(VLOOKUP(C10,Source!$C$6:$F$40,3,FALSE),"Retired")</f>
        <v>South</v>
      </c>
      <c r="J10" s="7" t="str">
        <f>IFERROR(VLOOKUP(C10,Source!$C$6:$F$40,2,FALSE),"Retired")</f>
        <v>Inside Sales</v>
      </c>
      <c r="K10" s="7">
        <f t="shared" si="0"/>
        <v>87000</v>
      </c>
    </row>
    <row r="11" spans="3:11" ht="14.25" customHeight="1" x14ac:dyDescent="0.25">
      <c r="C11" s="7">
        <v>150777</v>
      </c>
      <c r="D11" s="8" t="s">
        <v>27</v>
      </c>
      <c r="E11" s="8" t="s">
        <v>28</v>
      </c>
      <c r="F11" s="9">
        <v>21123</v>
      </c>
      <c r="G11" s="8" t="s">
        <v>24</v>
      </c>
      <c r="H11" s="8" t="s">
        <v>12</v>
      </c>
      <c r="I11" s="7" t="str">
        <f>IFERROR(VLOOKUP(C11,Source!$C$6:$F$40,3,FALSE),"Retired")</f>
        <v>North</v>
      </c>
      <c r="J11" s="7" t="str">
        <f>IFERROR(VLOOKUP(C11,Source!$C$6:$F$40,2,FALSE),"Retired")</f>
        <v>Marketing</v>
      </c>
      <c r="K11" s="7">
        <f t="shared" si="0"/>
        <v>22000</v>
      </c>
    </row>
    <row r="12" spans="3:11" ht="14.25" customHeight="1" x14ac:dyDescent="0.25">
      <c r="C12" s="7">
        <v>150805</v>
      </c>
      <c r="D12" s="8" t="s">
        <v>19</v>
      </c>
      <c r="E12" s="8" t="s">
        <v>32</v>
      </c>
      <c r="F12" s="9">
        <v>26172</v>
      </c>
      <c r="G12" s="8" t="s">
        <v>24</v>
      </c>
      <c r="H12" s="8" t="s">
        <v>12</v>
      </c>
      <c r="I12" s="7" t="str">
        <f>IFERROR(VLOOKUP(C12,Source!$C$6:$F$40,3,FALSE),"Retired")</f>
        <v>North</v>
      </c>
      <c r="J12" s="7" t="str">
        <f>IFERROR(VLOOKUP(C12,Source!$C$6:$F$40,2,FALSE),"Retired")</f>
        <v>Director</v>
      </c>
      <c r="K12" s="7">
        <f t="shared" si="0"/>
        <v>91000</v>
      </c>
    </row>
    <row r="13" spans="3:11" ht="14.25" customHeight="1" x14ac:dyDescent="0.25">
      <c r="C13" s="7">
        <v>150990</v>
      </c>
      <c r="D13" s="8" t="s">
        <v>35</v>
      </c>
      <c r="E13" s="8" t="s">
        <v>36</v>
      </c>
      <c r="F13" s="9">
        <v>36400</v>
      </c>
      <c r="G13" s="8" t="s">
        <v>24</v>
      </c>
      <c r="H13" s="8" t="s">
        <v>12</v>
      </c>
      <c r="I13" s="7" t="str">
        <f>IFERROR(VLOOKUP(C13,Source!$C$6:$F$40,3,FALSE),"Retired")</f>
        <v>Mid West</v>
      </c>
      <c r="J13" s="7" t="str">
        <f>IFERROR(VLOOKUP(C13,Source!$C$6:$F$40,2,FALSE),"Retired")</f>
        <v>Learning &amp; Development</v>
      </c>
      <c r="K13" s="7">
        <f t="shared" si="0"/>
        <v>77000</v>
      </c>
    </row>
    <row r="14" spans="3:11" ht="14.25" customHeight="1" x14ac:dyDescent="0.25">
      <c r="C14" s="7">
        <v>150989</v>
      </c>
      <c r="D14" s="8" t="s">
        <v>40</v>
      </c>
      <c r="E14" s="8" t="s">
        <v>36</v>
      </c>
      <c r="F14" s="9">
        <v>33113</v>
      </c>
      <c r="G14" s="8" t="s">
        <v>24</v>
      </c>
      <c r="H14" s="8" t="s">
        <v>12</v>
      </c>
      <c r="I14" s="7" t="str">
        <f>IFERROR(VLOOKUP(C14,Source!$C$6:$F$40,3,FALSE),"Retired")</f>
        <v>Mid West</v>
      </c>
      <c r="J14" s="7" t="str">
        <f>IFERROR(VLOOKUP(C14,Source!$C$6:$F$40,2,FALSE),"Retired")</f>
        <v>Digital Marketing</v>
      </c>
      <c r="K14" s="7">
        <f t="shared" si="0"/>
        <v>45000</v>
      </c>
    </row>
    <row r="15" spans="3:11" ht="14.25" customHeight="1" x14ac:dyDescent="0.25">
      <c r="C15" s="7">
        <v>150881</v>
      </c>
      <c r="D15" s="8" t="s">
        <v>41</v>
      </c>
      <c r="E15" s="8" t="s">
        <v>42</v>
      </c>
      <c r="F15" s="9">
        <v>30337</v>
      </c>
      <c r="G15" s="8" t="s">
        <v>24</v>
      </c>
      <c r="H15" s="8" t="s">
        <v>17</v>
      </c>
      <c r="I15" s="7" t="str">
        <f>IFERROR(VLOOKUP(C15,Source!$C$6:$F$40,3,FALSE),"Retired")</f>
        <v>East</v>
      </c>
      <c r="J15" s="7" t="str">
        <f>IFERROR(VLOOKUP(C15,Source!$C$6:$F$40,2,FALSE),"Retired")</f>
        <v>Digital Marketing</v>
      </c>
      <c r="K15" s="7">
        <f t="shared" si="0"/>
        <v>92000</v>
      </c>
    </row>
    <row r="16" spans="3:11" ht="14.25" customHeight="1" x14ac:dyDescent="0.25">
      <c r="C16" s="7">
        <v>150814</v>
      </c>
      <c r="D16" s="8" t="s">
        <v>44</v>
      </c>
      <c r="E16" s="8" t="s">
        <v>45</v>
      </c>
      <c r="F16" s="9">
        <v>26246</v>
      </c>
      <c r="G16" s="8" t="s">
        <v>24</v>
      </c>
      <c r="H16" s="8" t="s">
        <v>12</v>
      </c>
      <c r="I16" s="7" t="str">
        <f>IFERROR(VLOOKUP(C16,Source!$C$6:$F$40,3,FALSE),"Retired")</f>
        <v>North</v>
      </c>
      <c r="J16" s="7" t="str">
        <f>IFERROR(VLOOKUP(C16,Source!$C$6:$F$40,2,FALSE),"Retired")</f>
        <v>Inside Sales</v>
      </c>
      <c r="K16" s="7">
        <f t="shared" si="0"/>
        <v>50000</v>
      </c>
    </row>
    <row r="17" spans="3:11" ht="14.25" customHeight="1" x14ac:dyDescent="0.25">
      <c r="C17" s="7">
        <v>150937</v>
      </c>
      <c r="D17" s="8" t="s">
        <v>46</v>
      </c>
      <c r="E17" s="8" t="s">
        <v>47</v>
      </c>
      <c r="F17" s="9">
        <v>24700</v>
      </c>
      <c r="G17" s="8" t="s">
        <v>24</v>
      </c>
      <c r="H17" s="8" t="s">
        <v>12</v>
      </c>
      <c r="I17" s="7" t="str">
        <f>IFERROR(VLOOKUP(C17,Source!$C$6:$F$40,3,FALSE),"Retired")</f>
        <v>South</v>
      </c>
      <c r="J17" s="7" t="str">
        <f>IFERROR(VLOOKUP(C17,Source!$C$6:$F$40,2,FALSE),"Retired")</f>
        <v>Learning &amp; Development</v>
      </c>
      <c r="K17" s="7">
        <f t="shared" si="0"/>
        <v>37000</v>
      </c>
    </row>
    <row r="18" spans="3:11" ht="14.25" customHeight="1" x14ac:dyDescent="0.25">
      <c r="C18" s="7">
        <v>150888</v>
      </c>
      <c r="D18" s="8" t="s">
        <v>48</v>
      </c>
      <c r="E18" s="8" t="s">
        <v>49</v>
      </c>
      <c r="F18" s="9">
        <v>29221</v>
      </c>
      <c r="G18" s="8" t="s">
        <v>24</v>
      </c>
      <c r="H18" s="8" t="s">
        <v>12</v>
      </c>
      <c r="I18" s="7" t="str">
        <f>IFERROR(VLOOKUP(C18,Source!$C$6:$F$40,3,FALSE),"Retired")</f>
        <v>East</v>
      </c>
      <c r="J18" s="7" t="str">
        <f>IFERROR(VLOOKUP(C18,Source!$C$6:$F$40,2,FALSE),"Retired")</f>
        <v>Learning &amp; Development</v>
      </c>
      <c r="K18" s="7">
        <f t="shared" si="0"/>
        <v>43000</v>
      </c>
    </row>
    <row r="19" spans="3:11" ht="14.25" customHeight="1" x14ac:dyDescent="0.25">
      <c r="C19" s="7">
        <v>150865</v>
      </c>
      <c r="D19" s="8" t="s">
        <v>50</v>
      </c>
      <c r="E19" s="8" t="s">
        <v>49</v>
      </c>
      <c r="F19" s="9">
        <v>31279</v>
      </c>
      <c r="G19" s="8" t="s">
        <v>11</v>
      </c>
      <c r="H19" s="8" t="s">
        <v>12</v>
      </c>
      <c r="I19" s="7" t="str">
        <f>IFERROR(VLOOKUP(C19,Source!$C$6:$F$40,3,FALSE),"Retired")</f>
        <v>East</v>
      </c>
      <c r="J19" s="7" t="str">
        <f>IFERROR(VLOOKUP(C19,Source!$C$6:$F$40,2,FALSE),"Retired")</f>
        <v>CEO</v>
      </c>
      <c r="K19" s="7">
        <f t="shared" si="0"/>
        <v>90000</v>
      </c>
    </row>
    <row r="20" spans="3:11" ht="14.25" customHeight="1" x14ac:dyDescent="0.25">
      <c r="C20" s="7">
        <v>150858</v>
      </c>
      <c r="D20" s="8" t="s">
        <v>52</v>
      </c>
      <c r="E20" s="8" t="s">
        <v>53</v>
      </c>
      <c r="F20" s="9">
        <v>34846</v>
      </c>
      <c r="G20" s="8" t="s">
        <v>24</v>
      </c>
      <c r="H20" s="8" t="s">
        <v>12</v>
      </c>
      <c r="I20" s="7" t="str">
        <f>IFERROR(VLOOKUP(C20,Source!$C$6:$F$40,3,FALSE),"Retired")</f>
        <v>Retired</v>
      </c>
      <c r="J20" s="7" t="str">
        <f>IFERROR(VLOOKUP(C20,Source!$C$6:$F$40,2,FALSE),"Retired")</f>
        <v>Retired</v>
      </c>
      <c r="K20" s="7" t="str">
        <f t="shared" si="0"/>
        <v>Retired</v>
      </c>
    </row>
    <row r="21" spans="3:11" ht="14.25" customHeight="1" x14ac:dyDescent="0.25">
      <c r="C21" s="7">
        <v>150930</v>
      </c>
      <c r="D21" s="8" t="s">
        <v>55</v>
      </c>
      <c r="E21" s="8" t="s">
        <v>56</v>
      </c>
      <c r="F21" s="9">
        <v>37027</v>
      </c>
      <c r="G21" s="8" t="s">
        <v>24</v>
      </c>
      <c r="H21" s="8" t="s">
        <v>12</v>
      </c>
      <c r="I21" s="7" t="str">
        <f>IFERROR(VLOOKUP(C21,Source!$C$6:$F$40,3,FALSE),"Retired")</f>
        <v>South</v>
      </c>
      <c r="J21" s="7" t="str">
        <f>IFERROR(VLOOKUP(C21,Source!$C$6:$F$40,2,FALSE),"Retired")</f>
        <v>Digital Marketing</v>
      </c>
      <c r="K21" s="7">
        <f t="shared" si="0"/>
        <v>82000</v>
      </c>
    </row>
    <row r="22" spans="3:11" ht="14.25" customHeight="1" x14ac:dyDescent="0.25">
      <c r="C22" s="7">
        <v>150894</v>
      </c>
      <c r="D22" s="8" t="s">
        <v>57</v>
      </c>
      <c r="E22" s="8" t="s">
        <v>58</v>
      </c>
      <c r="F22" s="9">
        <v>37124</v>
      </c>
      <c r="G22" s="8" t="s">
        <v>24</v>
      </c>
      <c r="H22" s="8" t="s">
        <v>12</v>
      </c>
      <c r="I22" s="7" t="str">
        <f>IFERROR(VLOOKUP(C22,Source!$C$6:$F$40,3,FALSE),"Retired")</f>
        <v>South</v>
      </c>
      <c r="J22" s="7" t="str">
        <f>IFERROR(VLOOKUP(C22,Source!$C$6:$F$40,2,FALSE),"Retired")</f>
        <v>Inside Sales</v>
      </c>
      <c r="K22" s="7">
        <f t="shared" si="0"/>
        <v>67000</v>
      </c>
    </row>
    <row r="23" spans="3:11" ht="14.25" customHeight="1" x14ac:dyDescent="0.25">
      <c r="C23" s="7">
        <v>150947</v>
      </c>
      <c r="D23" s="8" t="s">
        <v>59</v>
      </c>
      <c r="E23" s="8" t="s">
        <v>60</v>
      </c>
      <c r="F23" s="9">
        <v>33449</v>
      </c>
      <c r="G23" s="8" t="s">
        <v>11</v>
      </c>
      <c r="H23" s="8" t="s">
        <v>12</v>
      </c>
      <c r="I23" s="7" t="str">
        <f>IFERROR(VLOOKUP(C23,Source!$C$6:$F$40,3,FALSE),"Retired")</f>
        <v>South</v>
      </c>
      <c r="J23" s="7" t="str">
        <f>IFERROR(VLOOKUP(C23,Source!$C$6:$F$40,2,FALSE),"Retired")</f>
        <v>CCD</v>
      </c>
      <c r="K23" s="7">
        <f t="shared" si="0"/>
        <v>85000</v>
      </c>
    </row>
    <row r="24" spans="3:11" ht="14.25" customHeight="1" x14ac:dyDescent="0.25">
      <c r="C24" s="7">
        <v>150905</v>
      </c>
      <c r="D24" s="8" t="s">
        <v>61</v>
      </c>
      <c r="E24" s="8" t="s">
        <v>62</v>
      </c>
      <c r="F24" s="9">
        <v>30819</v>
      </c>
      <c r="G24" s="8" t="s">
        <v>11</v>
      </c>
      <c r="H24" s="8" t="s">
        <v>17</v>
      </c>
      <c r="I24" s="7" t="str">
        <f>IFERROR(VLOOKUP(C24,Source!$C$6:$F$40,3,FALSE),"Retired")</f>
        <v>South</v>
      </c>
      <c r="J24" s="7" t="str">
        <f>IFERROR(VLOOKUP(C24,Source!$C$6:$F$40,2,FALSE),"Retired")</f>
        <v>FLM</v>
      </c>
      <c r="K24" s="7">
        <f t="shared" si="0"/>
        <v>62000</v>
      </c>
    </row>
    <row r="25" spans="3:11" ht="14.25" customHeight="1" x14ac:dyDescent="0.25">
      <c r="C25" s="7">
        <v>150995</v>
      </c>
      <c r="D25" s="8" t="s">
        <v>63</v>
      </c>
      <c r="E25" s="8" t="s">
        <v>64</v>
      </c>
      <c r="F25" s="9">
        <v>35330</v>
      </c>
      <c r="G25" s="8" t="s">
        <v>24</v>
      </c>
      <c r="H25" s="8" t="s">
        <v>12</v>
      </c>
      <c r="I25" s="7" t="str">
        <f>IFERROR(VLOOKUP(C25,Source!$C$6:$F$40,3,FALSE),"Retired")</f>
        <v>Mid West</v>
      </c>
      <c r="J25" s="7" t="str">
        <f>IFERROR(VLOOKUP(C25,Source!$C$6:$F$40,2,FALSE),"Retired")</f>
        <v>Inside Sales</v>
      </c>
      <c r="K25" s="7">
        <f t="shared" si="0"/>
        <v>15000</v>
      </c>
    </row>
    <row r="26" spans="3:11" ht="14.25" customHeight="1" x14ac:dyDescent="0.25">
      <c r="C26" s="7">
        <v>150912</v>
      </c>
      <c r="D26" s="8" t="s">
        <v>65</v>
      </c>
      <c r="E26" s="8" t="s">
        <v>66</v>
      </c>
      <c r="F26" s="9">
        <v>37629</v>
      </c>
      <c r="G26" s="8" t="s">
        <v>11</v>
      </c>
      <c r="H26" s="8" t="s">
        <v>12</v>
      </c>
      <c r="I26" s="7" t="str">
        <f>IFERROR(VLOOKUP(C26,Source!$C$6:$F$40,3,FALSE),"Retired")</f>
        <v>South</v>
      </c>
      <c r="J26" s="7" t="str">
        <f>IFERROR(VLOOKUP(C26,Source!$C$6:$F$40,2,FALSE),"Retired")</f>
        <v>Operations</v>
      </c>
      <c r="K26" s="7">
        <f t="shared" si="0"/>
        <v>81000</v>
      </c>
    </row>
    <row r="27" spans="3:11" ht="14.25" customHeight="1" x14ac:dyDescent="0.25">
      <c r="C27" s="7">
        <v>150921</v>
      </c>
      <c r="D27" s="8" t="s">
        <v>68</v>
      </c>
      <c r="E27" s="8" t="s">
        <v>69</v>
      </c>
      <c r="F27" s="9">
        <v>38092</v>
      </c>
      <c r="G27" s="8" t="s">
        <v>24</v>
      </c>
      <c r="H27" s="8" t="s">
        <v>12</v>
      </c>
      <c r="I27" s="7" t="str">
        <f>IFERROR(VLOOKUP(C27,Source!$C$6:$F$40,3,FALSE),"Retired")</f>
        <v>South</v>
      </c>
      <c r="J27" s="7" t="str">
        <f>IFERROR(VLOOKUP(C27,Source!$C$6:$F$40,2,FALSE),"Retired")</f>
        <v>Finance</v>
      </c>
      <c r="K27" s="7">
        <f t="shared" si="0"/>
        <v>19000</v>
      </c>
    </row>
    <row r="28" spans="3:11" ht="14.25" customHeight="1" x14ac:dyDescent="0.25">
      <c r="C28" s="7">
        <v>150851</v>
      </c>
      <c r="D28" s="8" t="s">
        <v>71</v>
      </c>
      <c r="E28" s="8" t="s">
        <v>72</v>
      </c>
      <c r="F28" s="9">
        <v>29368</v>
      </c>
      <c r="G28" s="8" t="s">
        <v>24</v>
      </c>
      <c r="H28" s="8" t="s">
        <v>17</v>
      </c>
      <c r="I28" s="7" t="str">
        <f>IFERROR(VLOOKUP(C28,Source!$C$6:$F$40,3,FALSE),"Retired")</f>
        <v>East</v>
      </c>
      <c r="J28" s="7" t="str">
        <f>IFERROR(VLOOKUP(C28,Source!$C$6:$F$40,2,FALSE),"Retired")</f>
        <v>Inside Sales</v>
      </c>
      <c r="K28" s="7">
        <f t="shared" si="0"/>
        <v>75000</v>
      </c>
    </row>
    <row r="29" spans="3:11" ht="14.25" customHeight="1" x14ac:dyDescent="0.25">
      <c r="C29" s="7">
        <v>150867</v>
      </c>
      <c r="D29" s="8" t="s">
        <v>73</v>
      </c>
      <c r="E29" s="8" t="s">
        <v>74</v>
      </c>
      <c r="F29" s="9">
        <v>29028</v>
      </c>
      <c r="G29" s="8" t="s">
        <v>11</v>
      </c>
      <c r="H29" s="8" t="s">
        <v>17</v>
      </c>
      <c r="I29" s="7" t="str">
        <f>IFERROR(VLOOKUP(C29,Source!$C$6:$F$40,3,FALSE),"Retired")</f>
        <v>East</v>
      </c>
      <c r="J29" s="7" t="str">
        <f>IFERROR(VLOOKUP(C29,Source!$C$6:$F$40,2,FALSE),"Retired")</f>
        <v>Finance</v>
      </c>
      <c r="K29" s="7">
        <f t="shared" si="0"/>
        <v>49000</v>
      </c>
    </row>
    <row r="30" spans="3:11" ht="14.25" customHeight="1" x14ac:dyDescent="0.25">
      <c r="C30" s="7">
        <v>150899</v>
      </c>
      <c r="D30" s="8" t="s">
        <v>75</v>
      </c>
      <c r="E30" s="8" t="s">
        <v>76</v>
      </c>
      <c r="F30" s="9">
        <v>37400</v>
      </c>
      <c r="G30" s="8" t="s">
        <v>24</v>
      </c>
      <c r="H30" s="8" t="s">
        <v>12</v>
      </c>
      <c r="I30" s="7" t="str">
        <f>IFERROR(VLOOKUP(C30,Source!$C$6:$F$40,3,FALSE),"Retired")</f>
        <v>Retired</v>
      </c>
      <c r="J30" s="7" t="str">
        <f>IFERROR(VLOOKUP(C30,Source!$C$6:$F$40,2,FALSE),"Retired")</f>
        <v>Retired</v>
      </c>
      <c r="K30" s="7" t="str">
        <f t="shared" si="0"/>
        <v>Retired</v>
      </c>
    </row>
    <row r="31" spans="3:11" ht="14.25" customHeight="1" x14ac:dyDescent="0.25">
      <c r="C31" s="7">
        <v>150975</v>
      </c>
      <c r="D31" s="8" t="s">
        <v>77</v>
      </c>
      <c r="E31" s="8" t="s">
        <v>78</v>
      </c>
      <c r="F31" s="9">
        <v>31478</v>
      </c>
      <c r="G31" s="8" t="s">
        <v>24</v>
      </c>
      <c r="H31" s="8" t="s">
        <v>12</v>
      </c>
      <c r="I31" s="7" t="str">
        <f>IFERROR(VLOOKUP(C31,Source!$C$6:$F$40,3,FALSE),"Retired")</f>
        <v>Mid West</v>
      </c>
      <c r="J31" s="7" t="str">
        <f>IFERROR(VLOOKUP(C31,Source!$C$6:$F$40,2,FALSE),"Retired")</f>
        <v>Finance</v>
      </c>
      <c r="K31" s="7">
        <f t="shared" si="0"/>
        <v>83000</v>
      </c>
    </row>
    <row r="32" spans="3:11" ht="14.25" customHeight="1" x14ac:dyDescent="0.25">
      <c r="C32" s="7">
        <v>150901</v>
      </c>
      <c r="D32" s="8" t="s">
        <v>79</v>
      </c>
      <c r="E32" s="8" t="s">
        <v>80</v>
      </c>
      <c r="F32" s="9">
        <v>32946</v>
      </c>
      <c r="G32" s="8" t="s">
        <v>11</v>
      </c>
      <c r="H32" s="8" t="s">
        <v>12</v>
      </c>
      <c r="I32" s="7" t="str">
        <f>IFERROR(VLOOKUP(C32,Source!$C$6:$F$40,3,FALSE),"Retired")</f>
        <v>South</v>
      </c>
      <c r="J32" s="7" t="str">
        <f>IFERROR(VLOOKUP(C32,Source!$C$6:$F$40,2,FALSE),"Retired")</f>
        <v>Sales</v>
      </c>
      <c r="K32" s="7">
        <f t="shared" si="0"/>
        <v>53000</v>
      </c>
    </row>
    <row r="33" spans="3:11" ht="14.25" customHeight="1" x14ac:dyDescent="0.25">
      <c r="C33" s="7">
        <v>150968</v>
      </c>
      <c r="D33" s="8" t="s">
        <v>82</v>
      </c>
      <c r="E33" s="8" t="s">
        <v>83</v>
      </c>
      <c r="F33" s="9">
        <v>37208</v>
      </c>
      <c r="G33" s="8" t="s">
        <v>24</v>
      </c>
      <c r="H33" s="8" t="s">
        <v>12</v>
      </c>
      <c r="I33" s="7" t="str">
        <f>IFERROR(VLOOKUP(C33,Source!$C$6:$F$40,3,FALSE),"Retired")</f>
        <v>South</v>
      </c>
      <c r="J33" s="7" t="str">
        <f>IFERROR(VLOOKUP(C33,Source!$C$6:$F$40,2,FALSE),"Retired")</f>
        <v>Operations</v>
      </c>
      <c r="K33" s="7">
        <f t="shared" si="0"/>
        <v>65000</v>
      </c>
    </row>
    <row r="34" spans="3:11" ht="14.25" customHeight="1" x14ac:dyDescent="0.25">
      <c r="C34" s="7">
        <v>150773</v>
      </c>
      <c r="D34" s="8" t="s">
        <v>84</v>
      </c>
      <c r="E34" s="8" t="s">
        <v>85</v>
      </c>
      <c r="F34" s="9">
        <v>26860</v>
      </c>
      <c r="G34" s="8" t="s">
        <v>24</v>
      </c>
      <c r="H34" s="8" t="s">
        <v>12</v>
      </c>
      <c r="I34" s="7" t="str">
        <f>IFERROR(VLOOKUP(C34,Source!$C$6:$F$40,3,FALSE),"Retired")</f>
        <v>North</v>
      </c>
      <c r="J34" s="7" t="str">
        <f>IFERROR(VLOOKUP(C34,Source!$C$6:$F$40,2,FALSE),"Retired")</f>
        <v>Finance</v>
      </c>
      <c r="K34" s="7">
        <f t="shared" si="0"/>
        <v>85000</v>
      </c>
    </row>
    <row r="35" spans="3:11" ht="14.25" customHeight="1" x14ac:dyDescent="0.25">
      <c r="C35" s="7">
        <v>150840</v>
      </c>
      <c r="D35" s="8" t="s">
        <v>55</v>
      </c>
      <c r="E35" s="8" t="s">
        <v>86</v>
      </c>
      <c r="F35" s="9">
        <v>23136</v>
      </c>
      <c r="G35" s="8" t="s">
        <v>11</v>
      </c>
      <c r="H35" s="8" t="s">
        <v>12</v>
      </c>
      <c r="I35" s="7" t="str">
        <f>IFERROR(VLOOKUP(C35,Source!$C$6:$F$40,3,FALSE),"Retired")</f>
        <v>East</v>
      </c>
      <c r="J35" s="7" t="str">
        <f>IFERROR(VLOOKUP(C35,Source!$C$6:$F$40,2,FALSE),"Retired")</f>
        <v>Inside Sales</v>
      </c>
      <c r="K35" s="7">
        <f t="shared" si="0"/>
        <v>20000</v>
      </c>
    </row>
    <row r="36" spans="3:11" ht="14.25" customHeight="1" x14ac:dyDescent="0.25">
      <c r="C36" s="7">
        <v>150850</v>
      </c>
      <c r="D36" s="8" t="s">
        <v>46</v>
      </c>
      <c r="E36" s="8" t="s">
        <v>87</v>
      </c>
      <c r="F36" s="9">
        <v>32027</v>
      </c>
      <c r="G36" s="8" t="s">
        <v>24</v>
      </c>
      <c r="H36" s="8" t="s">
        <v>12</v>
      </c>
      <c r="I36" s="7" t="str">
        <f>IFERROR(VLOOKUP(C36,Source!$C$6:$F$40,3,FALSE),"Retired")</f>
        <v>East</v>
      </c>
      <c r="J36" s="7" t="str">
        <f>IFERROR(VLOOKUP(C36,Source!$C$6:$F$40,2,FALSE),"Retired")</f>
        <v>CCD</v>
      </c>
      <c r="K36" s="7">
        <f t="shared" si="0"/>
        <v>47000</v>
      </c>
    </row>
    <row r="37" spans="3:11" ht="14.25" customHeight="1" x14ac:dyDescent="0.25">
      <c r="C37" s="7">
        <v>150962</v>
      </c>
      <c r="D37" s="8" t="s">
        <v>88</v>
      </c>
      <c r="E37" s="8" t="s">
        <v>89</v>
      </c>
      <c r="F37" s="9">
        <v>37773</v>
      </c>
      <c r="G37" s="8" t="s">
        <v>11</v>
      </c>
      <c r="H37" s="8" t="s">
        <v>12</v>
      </c>
      <c r="I37" s="7" t="str">
        <f>IFERROR(VLOOKUP(C37,Source!$C$6:$F$40,3,FALSE),"Retired")</f>
        <v>South</v>
      </c>
      <c r="J37" s="7" t="str">
        <f>IFERROR(VLOOKUP(C37,Source!$C$6:$F$40,2,FALSE),"Retired")</f>
        <v>Director</v>
      </c>
      <c r="K37" s="7">
        <f t="shared" si="0"/>
        <v>87000</v>
      </c>
    </row>
    <row r="38" spans="3:11" ht="14.25" customHeight="1" x14ac:dyDescent="0.25">
      <c r="C38" s="7">
        <v>150954</v>
      </c>
      <c r="D38" s="8" t="s">
        <v>90</v>
      </c>
      <c r="E38" s="8" t="s">
        <v>89</v>
      </c>
      <c r="F38" s="9">
        <v>35495</v>
      </c>
      <c r="G38" s="8" t="s">
        <v>11</v>
      </c>
      <c r="H38" s="8" t="s">
        <v>12</v>
      </c>
      <c r="I38" s="7" t="str">
        <f>IFERROR(VLOOKUP(C38,Source!$C$6:$F$40,3,FALSE),"Retired")</f>
        <v>Retired</v>
      </c>
      <c r="J38" s="7" t="str">
        <f>IFERROR(VLOOKUP(C38,Source!$C$6:$F$40,2,FALSE),"Retired")</f>
        <v>Retired</v>
      </c>
      <c r="K38" s="7" t="str">
        <f t="shared" si="0"/>
        <v>Retired</v>
      </c>
    </row>
    <row r="39" spans="3:11" ht="14.25" customHeight="1" x14ac:dyDescent="0.25">
      <c r="C39" s="7">
        <v>150874</v>
      </c>
      <c r="D39" s="8" t="s">
        <v>91</v>
      </c>
      <c r="E39" s="8" t="s">
        <v>89</v>
      </c>
      <c r="F39" s="9">
        <v>37890</v>
      </c>
      <c r="G39" s="8" t="s">
        <v>11</v>
      </c>
      <c r="H39" s="8" t="s">
        <v>12</v>
      </c>
      <c r="I39" s="7" t="str">
        <f>IFERROR(VLOOKUP(C39,Source!$C$6:$F$40,3,FALSE),"Retired")</f>
        <v>East</v>
      </c>
      <c r="J39" s="7" t="str">
        <f>IFERROR(VLOOKUP(C39,Source!$C$6:$F$40,2,FALSE),"Retired")</f>
        <v>Marketing</v>
      </c>
      <c r="K39" s="7">
        <f t="shared" si="0"/>
        <v>27000</v>
      </c>
    </row>
    <row r="40" spans="3:11" ht="14.25" customHeight="1" x14ac:dyDescent="0.25">
      <c r="C40" s="7">
        <v>150798</v>
      </c>
      <c r="D40" s="8" t="s">
        <v>92</v>
      </c>
      <c r="E40" s="8" t="s">
        <v>89</v>
      </c>
      <c r="F40" s="9">
        <v>28276</v>
      </c>
      <c r="G40" s="8" t="s">
        <v>11</v>
      </c>
      <c r="H40" s="8" t="s">
        <v>12</v>
      </c>
      <c r="I40" s="7" t="str">
        <f>IFERROR(VLOOKUP(C40,Source!$C$6:$F$40,3,FALSE),"Retired")</f>
        <v>North</v>
      </c>
      <c r="J40" s="7" t="str">
        <f>IFERROR(VLOOKUP(C40,Source!$C$6:$F$40,2,FALSE),"Retired")</f>
        <v>Digital Marketing</v>
      </c>
      <c r="K40" s="7">
        <f t="shared" si="0"/>
        <v>81000</v>
      </c>
    </row>
    <row r="41" spans="3:11" ht="14.25" customHeight="1" x14ac:dyDescent="0.25">
      <c r="C41" s="7">
        <v>150830</v>
      </c>
      <c r="D41" s="8" t="s">
        <v>93</v>
      </c>
      <c r="E41" s="8" t="s">
        <v>94</v>
      </c>
      <c r="F41" s="9">
        <v>29037</v>
      </c>
      <c r="G41" s="8" t="s">
        <v>11</v>
      </c>
      <c r="H41" s="8" t="s">
        <v>12</v>
      </c>
      <c r="I41" s="7" t="str">
        <f>IFERROR(VLOOKUP(C41,Source!$C$6:$F$40,3,FALSE),"Retired")</f>
        <v>North</v>
      </c>
      <c r="J41" s="7" t="str">
        <f>IFERROR(VLOOKUP(C41,Source!$C$6:$F$40,2,FALSE),"Retired")</f>
        <v>Sales</v>
      </c>
      <c r="K41" s="7">
        <f t="shared" si="0"/>
        <v>52000</v>
      </c>
    </row>
    <row r="42" spans="3:11" ht="14.25" customHeight="1" x14ac:dyDescent="0.25">
      <c r="C42" s="7">
        <v>150929</v>
      </c>
      <c r="D42" s="8" t="s">
        <v>95</v>
      </c>
      <c r="E42" s="8" t="s">
        <v>96</v>
      </c>
      <c r="F42" s="9">
        <v>26739</v>
      </c>
      <c r="G42" s="8" t="s">
        <v>24</v>
      </c>
      <c r="H42" s="8" t="s">
        <v>12</v>
      </c>
      <c r="I42" s="7" t="str">
        <f>IFERROR(VLOOKUP(C42,Source!$C$6:$F$40,3,FALSE),"Retired")</f>
        <v>South</v>
      </c>
      <c r="J42" s="7" t="str">
        <f>IFERROR(VLOOKUP(C42,Source!$C$6:$F$40,2,FALSE),"Retired")</f>
        <v>Marketing</v>
      </c>
      <c r="K42" s="7">
        <f t="shared" si="0"/>
        <v>58000</v>
      </c>
    </row>
    <row r="43" spans="3:11" ht="14.25" customHeight="1" x14ac:dyDescent="0.25">
      <c r="C43" s="7">
        <v>150982</v>
      </c>
      <c r="D43" s="8" t="s">
        <v>97</v>
      </c>
      <c r="E43" s="8" t="s">
        <v>98</v>
      </c>
      <c r="F43" s="9">
        <v>35574</v>
      </c>
      <c r="G43" s="8" t="s">
        <v>24</v>
      </c>
      <c r="H43" s="8" t="s">
        <v>12</v>
      </c>
      <c r="I43" s="7" t="str">
        <f>IFERROR(VLOOKUP(C43,Source!$C$6:$F$40,3,FALSE),"Retired")</f>
        <v>Mid West</v>
      </c>
      <c r="J43" s="7" t="str">
        <f>IFERROR(VLOOKUP(C43,Source!$C$6:$F$40,2,FALSE),"Retired")</f>
        <v>Marketing</v>
      </c>
      <c r="K43" s="7">
        <f t="shared" si="0"/>
        <v>47000</v>
      </c>
    </row>
    <row r="44" spans="3:11" ht="14.25" customHeight="1" x14ac:dyDescent="0.25">
      <c r="C44" s="7">
        <v>150821</v>
      </c>
      <c r="D44" s="8" t="s">
        <v>99</v>
      </c>
      <c r="E44" s="8" t="s">
        <v>100</v>
      </c>
      <c r="F44" s="9">
        <v>29966</v>
      </c>
      <c r="G44" s="8" t="s">
        <v>24</v>
      </c>
      <c r="H44" s="8" t="s">
        <v>17</v>
      </c>
      <c r="I44" s="7" t="str">
        <f>IFERROR(VLOOKUP(C44,Source!$C$6:$F$40,3,FALSE),"Retired")</f>
        <v>North</v>
      </c>
      <c r="J44" s="7" t="str">
        <f>IFERROR(VLOOKUP(C44,Source!$C$6:$F$40,2,FALSE),"Retired")</f>
        <v>CCD</v>
      </c>
      <c r="K44" s="7">
        <f t="shared" si="0"/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D2:H2"/>
    <mergeCell ref="D3:H3"/>
    <mergeCell ref="D4:H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abSelected="1" workbookViewId="0">
      <selection activeCell="D18" sqref="D18"/>
    </sheetView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4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4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4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4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4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4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4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4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4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4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4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4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4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4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4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4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4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4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4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4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4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4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4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4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4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4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4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4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4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4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4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4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4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4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4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Vlookup</vt:lpstr>
      <vt:lpstr>Master Emp sheet</vt:lpstr>
      <vt:lpstr>Source</vt:lpstr>
      <vt:lpstr>Data</vt:lpstr>
      <vt:lpstr>Data_Head</vt:lpstr>
      <vt:lpstr>Salary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Srushti Palve</cp:lastModifiedBy>
  <dcterms:created xsi:type="dcterms:W3CDTF">2022-07-27T06:45:44Z</dcterms:created>
  <dcterms:modified xsi:type="dcterms:W3CDTF">2024-04-25T08:45:01Z</dcterms:modified>
</cp:coreProperties>
</file>