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th\Desktop\"/>
    </mc:Choice>
  </mc:AlternateContent>
  <xr:revisionPtr revIDLastSave="0" documentId="8_{A8DA28CD-2B15-4258-BE4F-38B916A1D375}" xr6:coauthVersionLast="45" xr6:coauthVersionMax="45" xr10:uidLastSave="{00000000-0000-0000-0000-000000000000}"/>
  <bookViews>
    <workbookView xWindow="-110" yWindow="-110" windowWidth="19420" windowHeight="10420" tabRatio="859" xr2:uid="{00000000-000D-0000-FFFF-FFFF00000000}"/>
  </bookViews>
  <sheets>
    <sheet name="Model Formulation" sheetId="35" r:id="rId1"/>
    <sheet name="Decision Tree" sheetId="41" r:id="rId2"/>
    <sheet name="treeCalc_1" sheetId="43" state="hidden" r:id="rId3"/>
    <sheet name="_PalUtilTempWorksheet" sheetId="14" state="hidden" r:id="rId4"/>
    <sheet name="Optimal Tree" sheetId="44" r:id="rId5"/>
    <sheet name="Probability Chart" sheetId="46" r:id="rId6"/>
  </sheets>
  <externalReferences>
    <externalReference r:id="rId7"/>
  </externalReferences>
  <definedNames>
    <definedName name="MF_MarkerListIsResource_1" hidden="1">FALSE</definedName>
    <definedName name="MF_MarkerListIsResource_2" hidden="1">FALSE</definedName>
    <definedName name="MF_MarkerListIsResource_3" hidden="1">FALSE</definedName>
    <definedName name="MF_MarkerListIsResource_4" hidden="1">FALSE</definedName>
    <definedName name="MF_MarkerListIsResource_5" hidden="1">FALSE</definedName>
    <definedName name="MF_MarkerListIsResource_6" hidden="1">FALSE</definedName>
    <definedName name="MF_MarkerListIsResource_7" hidden="1">FALSE</definedName>
    <definedName name="MindFMapsExist" hidden="1">TRUE</definedName>
    <definedName name="MinimizeCosts">FALSE</definedName>
    <definedName name="PalisadeReportWorksheetCreatedBy" localSheetId="4">"PrecisionTree"</definedName>
    <definedName name="PalisadeReportWorksheetCreatedBy" localSheetId="5">"PrecisionTree"</definedName>
    <definedName name="PTree_PolicySuggestion_IncludeDecisionTable" hidden="1">FALSE</definedName>
    <definedName name="PTree_PolicySuggestion_IncludeOptimalDecisionTree" hidden="1">TRUE</definedName>
    <definedName name="PTree_PolicySuggestion_Model" localSheetId="0" hidden="1">PTreeObjectReference(PTDecisionTree_3,#REF!)</definedName>
    <definedName name="PTree_PolicySuggestion_Model" hidden="1">PTreeObjectReference(PTDecisionTree_1,treeCalc_1!$A$1)</definedName>
    <definedName name="PTree_PolicySuggestion_ReportPlacement" hidden="1">0</definedName>
    <definedName name="PTree_PolicySuggestion_StartingNode" localSheetId="0" hidden="1">PTreeObjectReference(NULL,NULL)</definedName>
    <definedName name="PTree_PolicySuggestion_StartingNode" hidden="1">PTreeObjectReference(NULL,NULL)</definedName>
    <definedName name="PTree_RiskProfile_IncludeCumulativeChart" hidden="1">FALSE</definedName>
    <definedName name="PTree_RiskProfile_IncludeProbabilityChart" hidden="1">TRUE</definedName>
    <definedName name="PTree_RiskProfile_IncludeStatisticalSummary" hidden="1">FALSE</definedName>
    <definedName name="PTree_RiskProfile_Model" hidden="1">PTreeObjectReference(PTDecisionTree_1,treeCalc_1!$A$1)</definedName>
    <definedName name="PTree_RiskProfile_PathsToAnalyze" hidden="1">0</definedName>
    <definedName name="PTree_RiskProfile_ReportPlacement" hidden="1">0</definedName>
    <definedName name="PTree_RiskProfile_StartingNode" hidden="1">PTreeObjectReference(NULL,NULL)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0.5</definedName>
    <definedName name="PTree_SensitivityAnalysis_Inputs_1_Minimum" hidden="1">0.2</definedName>
    <definedName name="PTree_SensitivityAnalysis_Inputs_1_OneWayAnalysis" hidden="1">0</definedName>
    <definedName name="PTree_SensitivityAnalysis_Inputs_1_Steps" hidden="1">10</definedName>
    <definedName name="PTree_SensitivityAnalysis_Inputs_1_TwoWayAnalysis" hidden="1">0</definedName>
    <definedName name="PTree_SensitivityAnalysis_Inputs_1_VariationMethod" hidden="1">2</definedName>
    <definedName name="PTree_SensitivityAnalysis_Inputs_1_VaryCell" hidden="1">#REF!</definedName>
    <definedName name="PTree_SensitivityAnalysis_Inputs_10_AlternateCellLabel" hidden="1">"Probability of Vendor ERP"</definedName>
    <definedName name="PTree_SensitivityAnalysis_Inputs_10_BaseValueIsAutomatic" hidden="1">TRUE</definedName>
    <definedName name="PTree_SensitivityAnalysis_Inputs_10_MaintainProbabilityNormalization" hidden="1">FALSE</definedName>
    <definedName name="PTree_SensitivityAnalysis_Inputs_10_ManualBaseValue" hidden="1">0</definedName>
    <definedName name="PTree_SensitivityAnalysis_Inputs_10_Maximum" hidden="1">0.8</definedName>
    <definedName name="PTree_SensitivityAnalysis_Inputs_10_Minimum" hidden="1">0.1</definedName>
    <definedName name="PTree_SensitivityAnalysis_Inputs_10_OneWayAnalysis" hidden="1">0</definedName>
    <definedName name="PTree_SensitivityAnalysis_Inputs_10_Steps" hidden="1">10</definedName>
    <definedName name="PTree_SensitivityAnalysis_Inputs_10_TwoWayAnalysis" hidden="1">0</definedName>
    <definedName name="PTree_SensitivityAnalysis_Inputs_10_VariationMethod" hidden="1">2</definedName>
    <definedName name="PTree_SensitivityAnalysis_Inputs_10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0.8</definedName>
    <definedName name="PTree_SensitivityAnalysis_Inputs_2_Minimum" hidden="1">0.2</definedName>
    <definedName name="PTree_SensitivityAnalysis_Inputs_2_OneWayAnalysis" hidden="1">0</definedName>
    <definedName name="PTree_SensitivityAnalysis_Inputs_2_Steps" hidden="1">10</definedName>
    <definedName name="PTree_SensitivityAnalysis_Inputs_2_TwoWayAnalysis" hidden="1">0</definedName>
    <definedName name="PTree_SensitivityAnalysis_Inputs_2_VariationMethod" hidden="1">2</definedName>
    <definedName name="PTree_SensitivityAnalysis_Inputs_2_VaryCell" hidden="1">#REF!</definedName>
    <definedName name="PTree_SensitivityAnalysis_Inputs_3_AlternateCellLabel" hidden="1">"Cost of expanding division"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2000000</definedName>
    <definedName name="PTree_SensitivityAnalysis_Inputs_3_Minimum" hidden="1">1000000</definedName>
    <definedName name="PTree_SensitivityAnalysis_Inputs_3_OneWayAnalysis" hidden="1">0</definedName>
    <definedName name="PTree_SensitivityAnalysis_Inputs_3_Steps" hidden="1">10</definedName>
    <definedName name="PTree_SensitivityAnalysis_Inputs_3_TwoWayAnalysis" hidden="1">0</definedName>
    <definedName name="PTree_SensitivityAnalysis_Inputs_3_VariationMethod" hidden="1">2</definedName>
    <definedName name="PTree_SensitivityAnalysis_Inputs_3_VaryCell" hidden="1">#REF!</definedName>
    <definedName name="PTree_SensitivityAnalysis_Inputs_4_AlternateCellLabel" hidden="1">"Acme: Fixed development cost"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10000</definedName>
    <definedName name="PTree_SensitivityAnalysis_Inputs_4_Minimum" hidden="1">1000</definedName>
    <definedName name="PTree_SensitivityAnalysis_Inputs_4_OneWayAnalysis" hidden="1">1</definedName>
    <definedName name="PTree_SensitivityAnalysis_Inputs_4_Steps" hidden="1">10</definedName>
    <definedName name="PTree_SensitivityAnalysis_Inputs_4_TwoWayAnalysis" hidden="1">0</definedName>
    <definedName name="PTree_SensitivityAnalysis_Inputs_4_VariationMethod" hidden="1">2</definedName>
    <definedName name="PTree_SensitivityAnalysis_Inputs_4_VaryCell" hidden="1">#REF!</definedName>
    <definedName name="PTree_SensitivityAnalysis_Inputs_5_AlternateCellLabel" hidden="1">"Acme: Fixed marketing cost"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10000</definedName>
    <definedName name="PTree_SensitivityAnalysis_Inputs_5_Minimum" hidden="1">1000</definedName>
    <definedName name="PTree_SensitivityAnalysis_Inputs_5_OneWayAnalysis" hidden="1">1</definedName>
    <definedName name="PTree_SensitivityAnalysis_Inputs_5_Steps" hidden="1">10</definedName>
    <definedName name="PTree_SensitivityAnalysis_Inputs_5_TwoWayAnalysis" hidden="1">0</definedName>
    <definedName name="PTree_SensitivityAnalysis_Inputs_5_VariationMethod" hidden="1">2</definedName>
    <definedName name="PTree_SensitivityAnalysis_Inputs_5_VaryCell" hidden="1">#REF!</definedName>
    <definedName name="PTree_SensitivityAnalysis_Inputs_6_AlternateCellLabel" hidden="1">"Acme: unit margin"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20</definedName>
    <definedName name="PTree_SensitivityAnalysis_Inputs_6_Minimum" hidden="1">10</definedName>
    <definedName name="PTree_SensitivityAnalysis_Inputs_6_OneWayAnalysis" hidden="1">1</definedName>
    <definedName name="PTree_SensitivityAnalysis_Inputs_6_Steps" hidden="1">10</definedName>
    <definedName name="PTree_SensitivityAnalysis_Inputs_6_TwoWayAnalysis" hidden="1">1</definedName>
    <definedName name="PTree_SensitivityAnalysis_Inputs_6_VariationMethod" hidden="1">2</definedName>
    <definedName name="PTree_SensitivityAnalysis_Inputs_6_VaryCell" hidden="1">#REF!</definedName>
    <definedName name="PTree_SensitivityAnalysis_Inputs_7_AlternateCellLabel" hidden="1">"Acme: probability of success"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0.9</definedName>
    <definedName name="PTree_SensitivityAnalysis_Inputs_7_Minimum" hidden="1">0.2</definedName>
    <definedName name="PTree_SensitivityAnalysis_Inputs_7_OneWayAnalysis" hidden="1">1</definedName>
    <definedName name="PTree_SensitivityAnalysis_Inputs_7_Steps" hidden="1">10</definedName>
    <definedName name="PTree_SensitivityAnalysis_Inputs_7_TwoWayAnalysis" hidden="1">2</definedName>
    <definedName name="PTree_SensitivityAnalysis_Inputs_7_VariationMethod" hidden="1">2</definedName>
    <definedName name="PTree_SensitivityAnalysis_Inputs_7_VaryCell" hidden="1">#REF!</definedName>
    <definedName name="PTree_SensitivityAnalysis_Inputs_8_AlternateCellLabel" hidden="1">"Cost for Customer-built ERP"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</definedName>
    <definedName name="PTree_SensitivityAnalysis_Inputs_8_Minimum" hidden="1">3</definedName>
    <definedName name="PTree_SensitivityAnalysis_Inputs_8_OneWayAnalysis" hidden="1">0</definedName>
    <definedName name="PTree_SensitivityAnalysis_Inputs_8_Steps" hidden="1">10</definedName>
    <definedName name="PTree_SensitivityAnalysis_Inputs_8_TwoWayAnalysis" hidden="1">0</definedName>
    <definedName name="PTree_SensitivityAnalysis_Inputs_8_VariationMethod" hidden="1">2</definedName>
    <definedName name="PTree_SensitivityAnalysis_Inputs_8_VaryCell" hidden="1">#REF!</definedName>
    <definedName name="PTree_SensitivityAnalysis_Inputs_9_AlternateCellLabel" hidden="1">"Cost of Vendor ERP"</definedName>
    <definedName name="PTree_SensitivityAnalysis_Inputs_9_BaseValueIsAutomatic" hidden="1">TRUE</definedName>
    <definedName name="PTree_SensitivityAnalysis_Inputs_9_MaintainProbabilityNormalization" hidden="1">FALSE</definedName>
    <definedName name="PTree_SensitivityAnalysis_Inputs_9_ManualBaseValue" hidden="1">0</definedName>
    <definedName name="PTree_SensitivityAnalysis_Inputs_9_Maximum" hidden="1">10</definedName>
    <definedName name="PTree_SensitivityAnalysis_Inputs_9_Minimum" hidden="1">3</definedName>
    <definedName name="PTree_SensitivityAnalysis_Inputs_9_OneWayAnalysis" hidden="1">0</definedName>
    <definedName name="PTree_SensitivityAnalysis_Inputs_9_Steps" hidden="1">10</definedName>
    <definedName name="PTree_SensitivityAnalysis_Inputs_9_TwoWayAnalysis" hidden="1">0</definedName>
    <definedName name="PTree_SensitivityAnalysis_Inputs_9_VariationMethod" hidden="1">2</definedName>
    <definedName name="PTree_SensitivityAnalysis_Inputs_9_VaryCell" hidden="1">#REF!</definedName>
    <definedName name="PTree_SensitivityAnalysis_Inputs_Count" hidden="1">10</definedName>
    <definedName name="PTree_SensitivityAnalysis_Output_AlternateCellLabel" hidden="1">""</definedName>
    <definedName name="PTree_SensitivityAnalysis_Output_Model" localSheetId="0" hidden="1">PTreeObjectReference(PTDecisionTree_2,#REF!)</definedName>
    <definedName name="PTree_SensitivityAnalysis_Output_Model" hidden="1">PTreeObjectReference(PTDecisionTree_2,#REF!)</definedName>
    <definedName name="PTree_SensitivityAnalysis_Output_OutputType" hidden="1">1</definedName>
    <definedName name="PTree_SensitivityAnalysis_Output_StartingNode" localSheetId="0" hidden="1">PTreeObjectReference(NULL,NULL)</definedName>
    <definedName name="PTree_SensitivityAnalysis_Output_StartingNode" hidden="1">PTreeObjectReference(NULL,NULL)</definedName>
    <definedName name="PTree_SensitivityAnalysis_ReportPlacement" hidden="1">0</definedName>
    <definedName name="PTree_SensitivityAnalysis_UpdateDisplay" hidden="1">FALSE</definedName>
    <definedName name="PtreeOptimalTree" localSheetId="4">1</definedName>
    <definedName name="TreeData">#REF!</definedName>
    <definedName name="TreeDiagBase">#REF!</definedName>
    <definedName name="TreeDiagram">#REF!</definedName>
    <definedName name="treeList" hidden="1">"10000000000000000000000000000000000000000000000000000000000000000000000000000000000000000000000000000000000000000000000000000000000000000000000000000000000000000000000000000000000000000000000000000000"</definedName>
    <definedName name="UseExpUtility">FALSE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43" l="1"/>
  <c r="J20" i="43"/>
  <c r="J11" i="43"/>
  <c r="J12" i="43"/>
  <c r="J13" i="43"/>
  <c r="J14" i="43"/>
  <c r="K11" i="43"/>
  <c r="K15" i="43"/>
  <c r="K16" i="43"/>
  <c r="K17" i="43"/>
  <c r="K18" i="43"/>
  <c r="K19" i="43"/>
  <c r="J15" i="43"/>
  <c r="J16" i="43"/>
  <c r="J17" i="43"/>
  <c r="J18" i="43"/>
  <c r="J19" i="43"/>
  <c r="F2" i="43"/>
  <c r="E40" i="41"/>
  <c r="E39" i="41"/>
  <c r="A20" i="43"/>
  <c r="E36" i="41"/>
  <c r="E35" i="41"/>
  <c r="A19" i="43"/>
  <c r="C37" i="41"/>
  <c r="D38" i="41"/>
  <c r="O14" i="43"/>
  <c r="E34" i="41"/>
  <c r="E33" i="41"/>
  <c r="A18" i="43"/>
  <c r="E30" i="41"/>
  <c r="E29" i="41"/>
  <c r="A17" i="43"/>
  <c r="C31" i="41"/>
  <c r="D32" i="41"/>
  <c r="O13" i="43"/>
  <c r="E26" i="41"/>
  <c r="E25" i="41"/>
  <c r="A16" i="43"/>
  <c r="E22" i="41"/>
  <c r="E21" i="41"/>
  <c r="A15" i="43"/>
  <c r="C23" i="41"/>
  <c r="D24" i="41"/>
  <c r="O12" i="43"/>
  <c r="O11" i="43"/>
  <c r="B11" i="43"/>
  <c r="B2" i="43"/>
  <c r="C23" i="35"/>
  <c r="B23" i="35"/>
  <c r="C18" i="35"/>
  <c r="B18" i="35"/>
  <c r="C13" i="35"/>
  <c r="B13" i="35"/>
  <c r="B22" i="35"/>
  <c r="B17" i="35"/>
  <c r="B12" i="35"/>
  <c r="C28" i="41"/>
  <c r="A11" i="43"/>
  <c r="A12" i="43"/>
  <c r="A13" i="43"/>
  <c r="A14" i="43"/>
</calcChain>
</file>

<file path=xl/sharedStrings.xml><?xml version="1.0" encoding="utf-8"?>
<sst xmlns="http://schemas.openxmlformats.org/spreadsheetml/2006/main" count="146" uniqueCount="89">
  <si>
    <t xml:space="preserve"> </t>
  </si>
  <si>
    <t>Price, $</t>
  </si>
  <si>
    <t>Average</t>
  </si>
  <si>
    <t>Name</t>
  </si>
  <si>
    <t>Outcomes</t>
  </si>
  <si>
    <t>Decisions</t>
  </si>
  <si>
    <t>Probabilities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</si>
  <si>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</si>
  <si>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</si>
  <si>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</si>
  <si>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</si>
  <si>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</si>
  <si>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</si>
  <si>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</si>
  <si>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</si>
  <si>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</si>
  <si>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</si>
  <si>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</si>
  <si>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</si>
  <si>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</si>
  <si>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</si>
  <si>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</si>
  <si>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</si>
  <si>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</si>
  <si>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</si>
  <si>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</si>
  <si>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</si>
  <si>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</si>
  <si>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</si>
  <si>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</si>
  <si>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</si>
  <si>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</si>
  <si>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</si>
  <si>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</si>
  <si>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</si>
  <si>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</si>
  <si>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</si>
  <si>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</si>
  <si>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</si>
  <si>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</si>
  <si>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</si>
  <si>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</si>
  <si>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</si>
  <si>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5.0.0</t>
  </si>
  <si>
    <t>&lt;NF&gt;</t>
  </si>
  <si>
    <t>Automatic</t>
  </si>
  <si>
    <t/>
  </si>
  <si>
    <t>DEFAULT</t>
  </si>
  <si>
    <t>0</t>
  </si>
  <si>
    <t>4,0,0,0,2,0,0</t>
  </si>
  <si>
    <t>4,0,0,0,3,0,0</t>
  </si>
  <si>
    <t>Probability</t>
  </si>
  <si>
    <t>4,0,0,0,4,0,0</t>
  </si>
  <si>
    <t>Decision</t>
  </si>
  <si>
    <t>7.6.0</t>
  </si>
  <si>
    <t>PrecisionTree Risk Profile - Probability Chart</t>
  </si>
  <si>
    <t>Chart Data</t>
  </si>
  <si>
    <t>#1</t>
  </si>
  <si>
    <t>#2</t>
  </si>
  <si>
    <t>Value</t>
  </si>
  <si>
    <t>Optimal Path</t>
  </si>
  <si>
    <t>PrecisionTree Policy Suggestion - Optimal Decision Tree</t>
  </si>
  <si>
    <t>Chance</t>
  </si>
  <si>
    <t>1,0,0,2,5,6,1,0,0</t>
  </si>
  <si>
    <r>
      <t>Performed By:</t>
    </r>
    <r>
      <rPr>
        <sz val="8"/>
        <rFont val="Tahoma"/>
        <family val="2"/>
      </rPr>
      <t xml:space="preserve"> Sruthi Bodapati</t>
    </r>
  </si>
  <si>
    <r>
      <t>Analysis:</t>
    </r>
    <r>
      <rPr>
        <sz val="8"/>
        <rFont val="Tahoma"/>
        <family val="2"/>
      </rPr>
      <t xml:space="preserve"> Optimal Path of Entire Decision Tree</t>
    </r>
  </si>
  <si>
    <t>Optimal cost for Avg no of masks supplied:</t>
  </si>
  <si>
    <t>Supplier 1</t>
  </si>
  <si>
    <t>Supplier 2</t>
  </si>
  <si>
    <t>supplier 3</t>
  </si>
  <si>
    <t>Defective</t>
  </si>
  <si>
    <t>Non Defective</t>
  </si>
  <si>
    <t>0,1,1,0,0,Exponential, 0,0,-1,0,-1,-1,.0001</t>
  </si>
  <si>
    <t>38472C00</t>
  </si>
  <si>
    <t>Supplier Decision</t>
  </si>
  <si>
    <t>2,0,0,3,2,3,4,0,0,0</t>
  </si>
  <si>
    <t>Supplier#1</t>
  </si>
  <si>
    <t>Supplier#2</t>
  </si>
  <si>
    <t>Supplier#3</t>
  </si>
  <si>
    <t>1,0,0,2,7,8,1,0,0</t>
  </si>
  <si>
    <t>1,0,0,2,9,10,1,0,0</t>
  </si>
  <si>
    <r>
      <t>Date:</t>
    </r>
    <r>
      <rPr>
        <sz val="8"/>
        <rFont val="Tahoma"/>
        <family val="2"/>
      </rPr>
      <t xml:space="preserve"> Monday, May 11, 2020 5:42:41 PM</t>
    </r>
  </si>
  <si>
    <r>
      <t>Model:</t>
    </r>
    <r>
      <rPr>
        <sz val="8"/>
        <rFont val="Tahoma"/>
        <family val="2"/>
      </rPr>
      <t xml:space="preserve"> Decision Tree 'Supplier Decision' in [630_06_decision_making (1).xlsx]Sheet1</t>
    </r>
  </si>
  <si>
    <t>Supplier-1</t>
  </si>
  <si>
    <t>Supplier-2</t>
  </si>
  <si>
    <t>Supplier-3</t>
  </si>
  <si>
    <r>
      <t>Date:</t>
    </r>
    <r>
      <rPr>
        <sz val="8"/>
        <rFont val="Tahoma"/>
        <family val="2"/>
      </rPr>
      <t xml:space="preserve"> Monday, May 11, 2020 5:56:33 PM</t>
    </r>
  </si>
  <si>
    <t>Total Cost</t>
  </si>
  <si>
    <t>Avg masks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</si>
</sst>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&gt;0.00001]0.0###%;[=0]0.0%;0.00E+00"/>
    <numFmt numFmtId="166" formatCode="[&gt;0.00001]0.0000%;[=0]0.0000%;0.00E+00"/>
    <numFmt numFmtId="167" formatCode="&quot;$&quot;#,##0.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48"/>
      <name val="Arial"/>
      <family val="2"/>
    </font>
    <font>
      <sz val="10"/>
      <color indexed="48"/>
      <name val="Arial"/>
      <family val="2"/>
    </font>
    <font>
      <b/>
      <sz val="10"/>
      <color indexed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8"/>
      <color rgb="FF000080"/>
      <name val="Arial"/>
      <family val="2"/>
    </font>
    <font>
      <b/>
      <sz val="8"/>
      <color rgb="FF008000"/>
      <name val="Arial"/>
      <family val="2"/>
    </font>
    <font>
      <sz val="8"/>
      <color rgb="FF008000"/>
      <name val="Arial"/>
      <family val="2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10"/>
      <color theme="1"/>
      <name val="Arial"/>
      <family val="2"/>
    </font>
    <font>
      <b/>
      <sz val="14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u/>
      <sz val="16"/>
      <color theme="8" tint="-0.249977111117893"/>
      <name val="Calibri"/>
      <family val="2"/>
      <scheme val="minor"/>
    </font>
    <font>
      <i/>
      <sz val="10"/>
      <color theme="3"/>
      <name val="Arial"/>
      <family val="2"/>
    </font>
    <font>
      <b/>
      <i/>
      <sz val="10"/>
      <color theme="3"/>
      <name val="Arial"/>
      <family val="2"/>
    </font>
    <font>
      <b/>
      <sz val="10"/>
      <color theme="3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theme="7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6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6" tint="0.79998168889431442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7" fillId="0" borderId="0"/>
    <xf numFmtId="9" fontId="9" fillId="0" borderId="0" applyFont="0" applyFill="0" applyBorder="0" applyAlignment="0" applyProtection="0"/>
    <xf numFmtId="0" fontId="1" fillId="0" borderId="0"/>
    <xf numFmtId="0" fontId="25" fillId="4" borderId="25" applyNumberFormat="0" applyAlignment="0" applyProtection="0"/>
  </cellStyleXfs>
  <cellXfs count="7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1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65" fontId="8" fillId="0" borderId="0" xfId="0" applyNumberFormat="1" applyFont="1" applyAlignment="1">
      <alignment horizontal="right"/>
    </xf>
    <xf numFmtId="0" fontId="17" fillId="2" borderId="0" xfId="0" applyFont="1" applyFill="1" applyBorder="1"/>
    <xf numFmtId="0" fontId="18" fillId="0" borderId="4" xfId="0" applyNumberFormat="1" applyFont="1" applyBorder="1" applyAlignment="1">
      <alignment horizontal="center"/>
    </xf>
    <xf numFmtId="0" fontId="18" fillId="0" borderId="12" xfId="0" applyNumberFormat="1" applyFont="1" applyBorder="1" applyAlignment="1">
      <alignment horizontal="center"/>
    </xf>
    <xf numFmtId="0" fontId="18" fillId="0" borderId="13" xfId="0" applyNumberFormat="1" applyFont="1" applyBorder="1" applyAlignment="1">
      <alignment horizontal="left"/>
    </xf>
    <xf numFmtId="0" fontId="18" fillId="0" borderId="14" xfId="0" applyNumberFormat="1" applyFont="1" applyBorder="1" applyAlignment="1">
      <alignment horizontal="left"/>
    </xf>
    <xf numFmtId="0" fontId="18" fillId="0" borderId="15" xfId="0" applyNumberFormat="1" applyFont="1" applyBorder="1" applyAlignment="1">
      <alignment horizontal="center" vertical="top"/>
    </xf>
    <xf numFmtId="0" fontId="18" fillId="0" borderId="16" xfId="0" applyNumberFormat="1" applyFont="1" applyBorder="1" applyAlignment="1">
      <alignment horizontal="center" vertical="top"/>
    </xf>
    <xf numFmtId="166" fontId="8" fillId="0" borderId="5" xfId="0" applyNumberFormat="1" applyFont="1" applyBorder="1" applyAlignment="1">
      <alignment horizontal="right" vertical="top"/>
    </xf>
    <xf numFmtId="166" fontId="8" fillId="0" borderId="11" xfId="0" applyNumberFormat="1" applyFont="1" applyBorder="1" applyAlignment="1">
      <alignment horizontal="right" vertical="top"/>
    </xf>
    <xf numFmtId="0" fontId="8" fillId="0" borderId="0" xfId="0" applyNumberFormat="1" applyFont="1" applyBorder="1" applyAlignment="1">
      <alignment horizontal="right" vertical="top"/>
    </xf>
    <xf numFmtId="0" fontId="8" fillId="0" borderId="10" xfId="0" applyNumberFormat="1" applyFont="1" applyBorder="1" applyAlignment="1">
      <alignment horizontal="right" vertical="top"/>
    </xf>
    <xf numFmtId="0" fontId="19" fillId="2" borderId="0" xfId="0" applyFont="1" applyFill="1" applyBorder="1"/>
    <xf numFmtId="0" fontId="19" fillId="2" borderId="18" xfId="0" applyFont="1" applyFill="1" applyBorder="1"/>
    <xf numFmtId="0" fontId="17" fillId="2" borderId="0" xfId="0" quotePrefix="1" applyFont="1" applyFill="1" applyBorder="1"/>
    <xf numFmtId="0" fontId="20" fillId="2" borderId="0" xfId="0" applyFont="1" applyFill="1" applyBorder="1"/>
    <xf numFmtId="0" fontId="20" fillId="2" borderId="18" xfId="0" applyFont="1" applyFill="1" applyBorder="1"/>
    <xf numFmtId="0" fontId="10" fillId="0" borderId="23" xfId="0" applyFont="1" applyBorder="1"/>
    <xf numFmtId="0" fontId="2" fillId="0" borderId="24" xfId="0" applyFont="1" applyBorder="1" applyAlignment="1">
      <alignment horizontal="center"/>
    </xf>
    <xf numFmtId="0" fontId="21" fillId="0" borderId="0" xfId="0" applyFont="1"/>
    <xf numFmtId="0" fontId="22" fillId="0" borderId="19" xfId="0" applyFont="1" applyBorder="1"/>
    <xf numFmtId="0" fontId="22" fillId="0" borderId="2" xfId="0" applyFont="1" applyBorder="1" applyAlignment="1">
      <alignment horizontal="center" wrapText="1"/>
    </xf>
    <xf numFmtId="0" fontId="24" fillId="0" borderId="0" xfId="0" applyFont="1"/>
    <xf numFmtId="0" fontId="2" fillId="3" borderId="7" xfId="0" quotePrefix="1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8" fillId="0" borderId="1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6" fillId="0" borderId="20" xfId="0" applyFont="1" applyBorder="1"/>
    <xf numFmtId="0" fontId="23" fillId="5" borderId="2" xfId="0" applyFont="1" applyFill="1" applyBorder="1" applyAlignment="1">
      <alignment horizontal="center" wrapText="1"/>
    </xf>
    <xf numFmtId="0" fontId="23" fillId="7" borderId="2" xfId="0" applyFont="1" applyFill="1" applyBorder="1" applyAlignment="1">
      <alignment horizontal="center" wrapText="1"/>
    </xf>
    <xf numFmtId="0" fontId="23" fillId="9" borderId="2" xfId="0" applyFont="1" applyFill="1" applyBorder="1" applyAlignment="1">
      <alignment horizontal="center" wrapText="1"/>
    </xf>
    <xf numFmtId="0" fontId="23" fillId="9" borderId="20" xfId="0" applyFont="1" applyFill="1" applyBorder="1" applyAlignment="1">
      <alignment horizontal="center" wrapText="1"/>
    </xf>
    <xf numFmtId="3" fontId="16" fillId="8" borderId="1" xfId="0" applyNumberFormat="1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6" fillId="8" borderId="21" xfId="0" applyFont="1" applyFill="1" applyBorder="1" applyAlignment="1">
      <alignment horizontal="center"/>
    </xf>
    <xf numFmtId="3" fontId="16" fillId="6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6" borderId="21" xfId="0" applyFont="1" applyFill="1" applyBorder="1" applyAlignment="1">
      <alignment horizontal="center"/>
    </xf>
    <xf numFmtId="3" fontId="16" fillId="10" borderId="1" xfId="0" applyNumberFormat="1" applyFont="1" applyFill="1" applyBorder="1" applyAlignment="1">
      <alignment horizontal="center"/>
    </xf>
    <xf numFmtId="3" fontId="16" fillId="10" borderId="3" xfId="0" applyNumberFormat="1" applyFont="1" applyFill="1" applyBorder="1" applyAlignment="1">
      <alignment horizontal="center"/>
    </xf>
    <xf numFmtId="0" fontId="16" fillId="9" borderId="21" xfId="0" applyFont="1" applyFill="1" applyBorder="1" applyAlignment="1">
      <alignment horizontal="center"/>
    </xf>
    <xf numFmtId="0" fontId="16" fillId="9" borderId="22" xfId="0" applyFont="1" applyFill="1" applyBorder="1" applyAlignment="1">
      <alignment horizontal="center"/>
    </xf>
    <xf numFmtId="0" fontId="16" fillId="10" borderId="21" xfId="0" applyFont="1" applyFill="1" applyBorder="1" applyAlignment="1">
      <alignment horizontal="center"/>
    </xf>
    <xf numFmtId="0" fontId="23" fillId="0" borderId="19" xfId="0" applyFont="1" applyFill="1" applyBorder="1"/>
    <xf numFmtId="3" fontId="16" fillId="11" borderId="1" xfId="0" applyNumberFormat="1" applyFont="1" applyFill="1" applyBorder="1" applyAlignment="1">
      <alignment horizontal="center"/>
    </xf>
    <xf numFmtId="167" fontId="16" fillId="11" borderId="21" xfId="0" applyNumberFormat="1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16" fillId="11" borderId="21" xfId="0" applyFont="1" applyFill="1" applyBorder="1" applyAlignment="1">
      <alignment horizontal="center"/>
    </xf>
    <xf numFmtId="0" fontId="25" fillId="4" borderId="25" xfId="4"/>
  </cellXfs>
  <cellStyles count="5">
    <cellStyle name="Normal" xfId="0" builtinId="0"/>
    <cellStyle name="Normal 2" xfId="1" xr:uid="{00000000-0005-0000-0000-000002000000}"/>
    <cellStyle name="Normal 3" xfId="3" xr:uid="{00000000-0005-0000-0000-000003000000}"/>
    <cellStyle name="Output" xfId="4" builtinId="21"/>
    <cellStyle name="Percent 2" xfId="2" xr:uid="{00000000-0005-0000-0000-000004000000}"/>
  </cellStyles>
  <dxfs count="26"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border outline="0">
        <left style="thin">
          <color indexed="64"/>
        </left>
        <right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&quot;$&quot;#,##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2" tint="-0.249977111117893"/>
        </patternFill>
      </fill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8" tint="0.59999389629810485"/>
        </patternFill>
      </fill>
      <border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6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bgColor theme="6" tint="0.59999389629810485"/>
        </patternFill>
      </fill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3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33BEF"/>
      <color rgb="FF1E0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Probabilities for Decision Tree 'Supplier Decision'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Optimal Path of Entire Decision Tree </a:t>
            </a:r>
            <a:endParaRPr lang="en-US"/>
          </a:p>
        </c:rich>
      </c:tx>
      <c:overlay val="0"/>
    </c:title>
    <c:autoTitleDeleted val="0"/>
    <c:plotArea>
      <c:layout>
        <c:manualLayout>
          <c:xMode val="edge"/>
          <c:yMode val="edge"/>
          <c:x val="2.5700934579439252E-2"/>
          <c:y val="0.14235589541691904"/>
          <c:w val="0.94859813084112155"/>
          <c:h val="0.73905436099333732"/>
        </c:manualLayout>
      </c:layout>
      <c:scatterChart>
        <c:scatterStyle val="lineMarker"/>
        <c:varyColors val="0"/>
        <c:ser>
          <c:idx val="0"/>
          <c:order val="0"/>
          <c:tx>
            <c:v>Optimal Path</c:v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ln w="38100">
                <a:solidFill>
                  <a:srgbClr val="333399"/>
                </a:solidFill>
                <a:prstDash val="solid"/>
              </a:ln>
            </c:spPr>
          </c:errBars>
          <c:xVal>
            <c:numRef>
              <c:f>'Probability Chart'!$C$36:$C$37</c:f>
              <c:numCache>
                <c:formatCode>General</c:formatCode>
                <c:ptCount val="2"/>
                <c:pt idx="0">
                  <c:v>-138600000</c:v>
                </c:pt>
                <c:pt idx="1">
                  <c:v>-12600000</c:v>
                </c:pt>
              </c:numCache>
            </c:numRef>
          </c:xVal>
          <c:yVal>
            <c:numRef>
              <c:f>'Probability Chart'!$D$36:$D$37</c:f>
              <c:numCache>
                <c:formatCode>[&gt;0.00001]0.0000%;[=0]0.0000%;0.00E+00</c:formatCode>
                <c:ptCount val="2"/>
                <c:pt idx="0">
                  <c:v>0.1</c:v>
                </c:pt>
                <c:pt idx="1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2-480D-BD34-71AC2FE3A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54032"/>
        <c:axId val="445357232"/>
      </c:scatterChart>
      <c:valAx>
        <c:axId val="445354032"/>
        <c:scaling>
          <c:orientation val="minMax"/>
          <c:max val="0"/>
          <c:min val="-160000000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445357232"/>
        <c:crossesAt val="-1.0000000000000001E+300"/>
        <c:crossBetween val="midCat"/>
        <c:majorUnit val="20000000"/>
      </c:valAx>
      <c:valAx>
        <c:axId val="445357232"/>
        <c:scaling>
          <c:orientation val="minMax"/>
          <c:max val="0.9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445354032"/>
        <c:crossesAt val="-1.0000000000000001E+300"/>
        <c:crossBetween val="midCat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69850</xdr:rowOff>
    </xdr:from>
    <xdr:to>
      <xdr:col>10</xdr:col>
      <xdr:colOff>539750</xdr:colOff>
      <xdr:row>40</xdr:row>
      <xdr:rowOff>107949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09C191-3884-44BD-94CD-3F4119CB51C4}"/>
            </a:ext>
          </a:extLst>
        </xdr:cNvPr>
        <xdr:cNvSpPr txBox="1"/>
      </xdr:nvSpPr>
      <xdr:spPr>
        <a:xfrm>
          <a:off x="0" y="4413250"/>
          <a:ext cx="9779000" cy="2590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u="sng">
              <a:solidFill>
                <a:srgbClr val="00B050"/>
              </a:solidFill>
            </a:rPr>
            <a:t>Observations: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Here we have three decisions</a:t>
          </a:r>
          <a:r>
            <a:rPr lang="en-US" sz="1100" baseline="0"/>
            <a:t> </a:t>
          </a:r>
          <a:endParaRPr lang="en-US" sz="1100"/>
        </a:p>
        <a:p>
          <a:pPr marL="0" indent="0">
            <a:buFontTx/>
            <a:buNone/>
          </a:pPr>
          <a:r>
            <a:rPr lang="en-US" sz="1100"/>
            <a:t>1.Purchasing from Supplier 1</a:t>
          </a:r>
        </a:p>
        <a:p>
          <a:pPr marL="0" indent="0">
            <a:buFontTx/>
            <a:buNone/>
          </a:pPr>
          <a:r>
            <a:rPr lang="en-US" sz="1100"/>
            <a:t>2.Purchasing from supplier 2</a:t>
          </a:r>
        </a:p>
        <a:p>
          <a:pPr marL="0" indent="0">
            <a:buFontTx/>
            <a:buNone/>
          </a:pPr>
          <a:r>
            <a:rPr lang="en-US" sz="1100"/>
            <a:t>3.Purchasing from</a:t>
          </a:r>
          <a:r>
            <a:rPr lang="en-US" sz="1100" baseline="0"/>
            <a:t> supplier 3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Avg no of Masks required = 6000000/month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EMV values are calculated , since probabilities of outcomes were given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'Value' mentioned here are formulated by multiplying the respective probabilities (for defective or non defective masks) for each supplier and the supplier's corresponding individual mask price.</a:t>
          </a:r>
        </a:p>
        <a:p>
          <a:pPr marL="0" indent="0">
            <a:buFontTx/>
            <a:buNone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226822</xdr:colOff>
      <xdr:row>38</xdr:row>
      <xdr:rowOff>153670</xdr:rowOff>
    </xdr:from>
    <xdr:to>
      <xdr:col>4</xdr:col>
      <xdr:colOff>127</xdr:colOff>
      <xdr:row>38</xdr:row>
      <xdr:rowOff>153670</xdr:rowOff>
    </xdr:to>
    <xdr:cxnSp macro="_xll.PtreeEvent_ObjectClick">
      <xdr:nvCxnSpPr>
        <xdr:cNvPr id="57" name="PTObj_DBranchHLine_1_10">
          <a:extLst>
            <a:ext uri="{FF2B5EF4-FFF2-40B4-BE49-F238E27FC236}">
              <a16:creationId xmlns:a16="http://schemas.microsoft.com/office/drawing/2014/main" id="{E374837B-02DC-4A0C-8D5E-7E7ED64E110A}"/>
            </a:ext>
          </a:extLst>
        </xdr:cNvPr>
        <xdr:cNvCxnSpPr/>
      </xdr:nvCxnSpPr>
      <xdr:spPr>
        <a:xfrm>
          <a:off x="4303522" y="61861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36</xdr:row>
      <xdr:rowOff>148590</xdr:rowOff>
    </xdr:from>
    <xdr:to>
      <xdr:col>3</xdr:col>
      <xdr:colOff>226822</xdr:colOff>
      <xdr:row>38</xdr:row>
      <xdr:rowOff>153670</xdr:rowOff>
    </xdr:to>
    <xdr:cxnSp macro="_xll.PtreeEvent_ObjectClick">
      <xdr:nvCxnSpPr>
        <xdr:cNvPr id="56" name="PTObj_DBranchDLine_1_10">
          <a:extLst>
            <a:ext uri="{FF2B5EF4-FFF2-40B4-BE49-F238E27FC236}">
              <a16:creationId xmlns:a16="http://schemas.microsoft.com/office/drawing/2014/main" id="{EDA136D0-498F-41A3-8F26-760DFD320BD9}"/>
            </a:ext>
          </a:extLst>
        </xdr:cNvPr>
        <xdr:cNvCxnSpPr/>
      </xdr:nvCxnSpPr>
      <xdr:spPr>
        <a:xfrm>
          <a:off x="4151122" y="5863590"/>
          <a:ext cx="152400" cy="3225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34</xdr:row>
      <xdr:rowOff>153670</xdr:rowOff>
    </xdr:from>
    <xdr:to>
      <xdr:col>4</xdr:col>
      <xdr:colOff>127</xdr:colOff>
      <xdr:row>34</xdr:row>
      <xdr:rowOff>153670</xdr:rowOff>
    </xdr:to>
    <xdr:cxnSp macro="_xll.PtreeEvent_ObjectClick">
      <xdr:nvCxnSpPr>
        <xdr:cNvPr id="53" name="PTObj_DBranchHLine_1_9">
          <a:extLst>
            <a:ext uri="{FF2B5EF4-FFF2-40B4-BE49-F238E27FC236}">
              <a16:creationId xmlns:a16="http://schemas.microsoft.com/office/drawing/2014/main" id="{55E0FE41-420F-4677-B4AD-5D3A44EA1443}"/>
            </a:ext>
          </a:extLst>
        </xdr:cNvPr>
        <xdr:cNvCxnSpPr/>
      </xdr:nvCxnSpPr>
      <xdr:spPr>
        <a:xfrm>
          <a:off x="4303522" y="55511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34</xdr:row>
      <xdr:rowOff>153670</xdr:rowOff>
    </xdr:from>
    <xdr:to>
      <xdr:col>3</xdr:col>
      <xdr:colOff>226822</xdr:colOff>
      <xdr:row>36</xdr:row>
      <xdr:rowOff>148590</xdr:rowOff>
    </xdr:to>
    <xdr:cxnSp macro="_xll.PtreeEvent_ObjectClick">
      <xdr:nvCxnSpPr>
        <xdr:cNvPr id="52" name="PTObj_DBranchDLine_1_9">
          <a:extLst>
            <a:ext uri="{FF2B5EF4-FFF2-40B4-BE49-F238E27FC236}">
              <a16:creationId xmlns:a16="http://schemas.microsoft.com/office/drawing/2014/main" id="{978C7F9D-FB50-48DA-935E-5E06406CD36B}"/>
            </a:ext>
          </a:extLst>
        </xdr:cNvPr>
        <xdr:cNvCxnSpPr/>
      </xdr:nvCxnSpPr>
      <xdr:spPr>
        <a:xfrm flipV="1">
          <a:off x="4151122" y="5551170"/>
          <a:ext cx="152400" cy="312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226822</xdr:colOff>
      <xdr:row>36</xdr:row>
      <xdr:rowOff>153670</xdr:rowOff>
    </xdr:from>
    <xdr:to>
      <xdr:col>3</xdr:col>
      <xdr:colOff>127</xdr:colOff>
      <xdr:row>36</xdr:row>
      <xdr:rowOff>153670</xdr:rowOff>
    </xdr:to>
    <xdr:cxnSp macro="_xll.PtreeEvent_ObjectClick">
      <xdr:nvCxnSpPr>
        <xdr:cNvPr id="49" name="PTObj_DBranchHLine_1_4">
          <a:extLst>
            <a:ext uri="{FF2B5EF4-FFF2-40B4-BE49-F238E27FC236}">
              <a16:creationId xmlns:a16="http://schemas.microsoft.com/office/drawing/2014/main" id="{2D340513-A225-4A23-969D-2F99AAD4EC39}"/>
            </a:ext>
          </a:extLst>
        </xdr:cNvPr>
        <xdr:cNvCxnSpPr/>
      </xdr:nvCxnSpPr>
      <xdr:spPr>
        <a:xfrm>
          <a:off x="2811272" y="55511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26</xdr:row>
      <xdr:rowOff>148590</xdr:rowOff>
    </xdr:from>
    <xdr:to>
      <xdr:col>2</xdr:col>
      <xdr:colOff>226822</xdr:colOff>
      <xdr:row>36</xdr:row>
      <xdr:rowOff>153670</xdr:rowOff>
    </xdr:to>
    <xdr:cxnSp macro="_xll.PtreeEvent_ObjectClick">
      <xdr:nvCxnSpPr>
        <xdr:cNvPr id="48" name="PTObj_DBranchDLine_1_4">
          <a:extLst>
            <a:ext uri="{FF2B5EF4-FFF2-40B4-BE49-F238E27FC236}">
              <a16:creationId xmlns:a16="http://schemas.microsoft.com/office/drawing/2014/main" id="{91DC6376-66BA-404C-BA50-B8FFA7F105BA}"/>
            </a:ext>
          </a:extLst>
        </xdr:cNvPr>
        <xdr:cNvCxnSpPr/>
      </xdr:nvCxnSpPr>
      <xdr:spPr>
        <a:xfrm>
          <a:off x="2658872" y="4276090"/>
          <a:ext cx="152400" cy="12750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32</xdr:row>
      <xdr:rowOff>153670</xdr:rowOff>
    </xdr:from>
    <xdr:to>
      <xdr:col>4</xdr:col>
      <xdr:colOff>127</xdr:colOff>
      <xdr:row>32</xdr:row>
      <xdr:rowOff>153670</xdr:rowOff>
    </xdr:to>
    <xdr:cxnSp macro="_xll.PtreeEvent_ObjectClick">
      <xdr:nvCxnSpPr>
        <xdr:cNvPr id="45" name="PTObj_DBranchHLine_1_8">
          <a:extLst>
            <a:ext uri="{FF2B5EF4-FFF2-40B4-BE49-F238E27FC236}">
              <a16:creationId xmlns:a16="http://schemas.microsoft.com/office/drawing/2014/main" id="{5A14C57D-7747-4C5F-8983-45781D4A5C44}"/>
            </a:ext>
          </a:extLst>
        </xdr:cNvPr>
        <xdr:cNvCxnSpPr/>
      </xdr:nvCxnSpPr>
      <xdr:spPr>
        <a:xfrm>
          <a:off x="4303522" y="5233670"/>
          <a:ext cx="1259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30</xdr:row>
      <xdr:rowOff>148590</xdr:rowOff>
    </xdr:from>
    <xdr:to>
      <xdr:col>3</xdr:col>
      <xdr:colOff>226822</xdr:colOff>
      <xdr:row>32</xdr:row>
      <xdr:rowOff>153670</xdr:rowOff>
    </xdr:to>
    <xdr:cxnSp macro="_xll.PtreeEvent_ObjectClick">
      <xdr:nvCxnSpPr>
        <xdr:cNvPr id="44" name="PTObj_DBranchDLine_1_8">
          <a:extLst>
            <a:ext uri="{FF2B5EF4-FFF2-40B4-BE49-F238E27FC236}">
              <a16:creationId xmlns:a16="http://schemas.microsoft.com/office/drawing/2014/main" id="{66576D03-1C98-4484-9715-E31E16ECCF95}"/>
            </a:ext>
          </a:extLst>
        </xdr:cNvPr>
        <xdr:cNvCxnSpPr/>
      </xdr:nvCxnSpPr>
      <xdr:spPr>
        <a:xfrm>
          <a:off x="4151122" y="4911090"/>
          <a:ext cx="152400" cy="3225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28</xdr:row>
      <xdr:rowOff>153670</xdr:rowOff>
    </xdr:from>
    <xdr:to>
      <xdr:col>4</xdr:col>
      <xdr:colOff>127</xdr:colOff>
      <xdr:row>28</xdr:row>
      <xdr:rowOff>153670</xdr:rowOff>
    </xdr:to>
    <xdr:cxnSp macro="_xll.PtreeEvent_ObjectClick">
      <xdr:nvCxnSpPr>
        <xdr:cNvPr id="41" name="PTObj_DBranchHLine_1_7">
          <a:extLst>
            <a:ext uri="{FF2B5EF4-FFF2-40B4-BE49-F238E27FC236}">
              <a16:creationId xmlns:a16="http://schemas.microsoft.com/office/drawing/2014/main" id="{B2DF2AD6-CBB0-46C7-BABA-C7BC7C36B017}"/>
            </a:ext>
          </a:extLst>
        </xdr:cNvPr>
        <xdr:cNvCxnSpPr/>
      </xdr:nvCxnSpPr>
      <xdr:spPr>
        <a:xfrm>
          <a:off x="4303522" y="4598670"/>
          <a:ext cx="1259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28</xdr:row>
      <xdr:rowOff>153670</xdr:rowOff>
    </xdr:from>
    <xdr:to>
      <xdr:col>3</xdr:col>
      <xdr:colOff>226822</xdr:colOff>
      <xdr:row>30</xdr:row>
      <xdr:rowOff>148590</xdr:rowOff>
    </xdr:to>
    <xdr:cxnSp macro="_xll.PtreeEvent_ObjectClick">
      <xdr:nvCxnSpPr>
        <xdr:cNvPr id="40" name="PTObj_DBranchDLine_1_7">
          <a:extLst>
            <a:ext uri="{FF2B5EF4-FFF2-40B4-BE49-F238E27FC236}">
              <a16:creationId xmlns:a16="http://schemas.microsoft.com/office/drawing/2014/main" id="{D0E4F391-14EC-4E0D-A055-44E946A9C283}"/>
            </a:ext>
          </a:extLst>
        </xdr:cNvPr>
        <xdr:cNvCxnSpPr/>
      </xdr:nvCxnSpPr>
      <xdr:spPr>
        <a:xfrm flipV="1">
          <a:off x="4151122" y="4598670"/>
          <a:ext cx="152400" cy="312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226822</xdr:colOff>
      <xdr:row>30</xdr:row>
      <xdr:rowOff>153670</xdr:rowOff>
    </xdr:from>
    <xdr:to>
      <xdr:col>3</xdr:col>
      <xdr:colOff>127</xdr:colOff>
      <xdr:row>30</xdr:row>
      <xdr:rowOff>153670</xdr:rowOff>
    </xdr:to>
    <xdr:cxnSp macro="_xll.PtreeEvent_ObjectClick">
      <xdr:nvCxnSpPr>
        <xdr:cNvPr id="37" name="PTObj_DBranchHLine_1_3">
          <a:extLst>
            <a:ext uri="{FF2B5EF4-FFF2-40B4-BE49-F238E27FC236}">
              <a16:creationId xmlns:a16="http://schemas.microsoft.com/office/drawing/2014/main" id="{8639CA6E-738F-4DB0-8BA9-EBD6532B1E45}"/>
            </a:ext>
          </a:extLst>
        </xdr:cNvPr>
        <xdr:cNvCxnSpPr/>
      </xdr:nvCxnSpPr>
      <xdr:spPr>
        <a:xfrm>
          <a:off x="2811272" y="45986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26</xdr:row>
      <xdr:rowOff>148590</xdr:rowOff>
    </xdr:from>
    <xdr:to>
      <xdr:col>2</xdr:col>
      <xdr:colOff>226822</xdr:colOff>
      <xdr:row>30</xdr:row>
      <xdr:rowOff>153670</xdr:rowOff>
    </xdr:to>
    <xdr:cxnSp macro="_xll.PtreeEvent_ObjectClick">
      <xdr:nvCxnSpPr>
        <xdr:cNvPr id="36" name="PTObj_DBranchDLine_1_3">
          <a:extLst>
            <a:ext uri="{FF2B5EF4-FFF2-40B4-BE49-F238E27FC236}">
              <a16:creationId xmlns:a16="http://schemas.microsoft.com/office/drawing/2014/main" id="{EDBE6737-2298-4EE6-B115-2CB982DFC8ED}"/>
            </a:ext>
          </a:extLst>
        </xdr:cNvPr>
        <xdr:cNvCxnSpPr/>
      </xdr:nvCxnSpPr>
      <xdr:spPr>
        <a:xfrm>
          <a:off x="2658872" y="4276090"/>
          <a:ext cx="152400" cy="3225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24</xdr:row>
      <xdr:rowOff>153670</xdr:rowOff>
    </xdr:from>
    <xdr:to>
      <xdr:col>4</xdr:col>
      <xdr:colOff>127</xdr:colOff>
      <xdr:row>24</xdr:row>
      <xdr:rowOff>153670</xdr:rowOff>
    </xdr:to>
    <xdr:cxnSp macro="_xll.PtreeEvent_ObjectClick">
      <xdr:nvCxnSpPr>
        <xdr:cNvPr id="33" name="PTObj_DBranchHLine_1_6">
          <a:extLst>
            <a:ext uri="{FF2B5EF4-FFF2-40B4-BE49-F238E27FC236}">
              <a16:creationId xmlns:a16="http://schemas.microsoft.com/office/drawing/2014/main" id="{D369CAE2-4E07-4779-AF95-27E8F1CECB14}"/>
            </a:ext>
          </a:extLst>
        </xdr:cNvPr>
        <xdr:cNvCxnSpPr/>
      </xdr:nvCxnSpPr>
      <xdr:spPr>
        <a:xfrm>
          <a:off x="4303522" y="3963670"/>
          <a:ext cx="11195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22</xdr:row>
      <xdr:rowOff>148590</xdr:rowOff>
    </xdr:from>
    <xdr:to>
      <xdr:col>3</xdr:col>
      <xdr:colOff>226822</xdr:colOff>
      <xdr:row>24</xdr:row>
      <xdr:rowOff>153670</xdr:rowOff>
    </xdr:to>
    <xdr:cxnSp macro="_xll.PtreeEvent_ObjectClick">
      <xdr:nvCxnSpPr>
        <xdr:cNvPr id="32" name="PTObj_DBranchDLine_1_6">
          <a:extLst>
            <a:ext uri="{FF2B5EF4-FFF2-40B4-BE49-F238E27FC236}">
              <a16:creationId xmlns:a16="http://schemas.microsoft.com/office/drawing/2014/main" id="{5720BC1B-1031-4409-8AB8-7716060F00FC}"/>
            </a:ext>
          </a:extLst>
        </xdr:cNvPr>
        <xdr:cNvCxnSpPr/>
      </xdr:nvCxnSpPr>
      <xdr:spPr>
        <a:xfrm>
          <a:off x="4151122" y="3641090"/>
          <a:ext cx="152400" cy="3225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20</xdr:row>
      <xdr:rowOff>153670</xdr:rowOff>
    </xdr:from>
    <xdr:to>
      <xdr:col>4</xdr:col>
      <xdr:colOff>127</xdr:colOff>
      <xdr:row>20</xdr:row>
      <xdr:rowOff>153670</xdr:rowOff>
    </xdr:to>
    <xdr:cxnSp macro="_xll.PtreeEvent_ObjectClick">
      <xdr:nvCxnSpPr>
        <xdr:cNvPr id="29" name="PTObj_DBranchHLine_1_5">
          <a:extLst>
            <a:ext uri="{FF2B5EF4-FFF2-40B4-BE49-F238E27FC236}">
              <a16:creationId xmlns:a16="http://schemas.microsoft.com/office/drawing/2014/main" id="{5B99FD0B-869C-4C50-994C-78D77E057F36}"/>
            </a:ext>
          </a:extLst>
        </xdr:cNvPr>
        <xdr:cNvCxnSpPr/>
      </xdr:nvCxnSpPr>
      <xdr:spPr>
        <a:xfrm>
          <a:off x="4303522" y="3328670"/>
          <a:ext cx="9353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20</xdr:row>
      <xdr:rowOff>153670</xdr:rowOff>
    </xdr:from>
    <xdr:to>
      <xdr:col>3</xdr:col>
      <xdr:colOff>226822</xdr:colOff>
      <xdr:row>22</xdr:row>
      <xdr:rowOff>148590</xdr:rowOff>
    </xdr:to>
    <xdr:cxnSp macro="_xll.PtreeEvent_ObjectClick">
      <xdr:nvCxnSpPr>
        <xdr:cNvPr id="28" name="PTObj_DBranchDLine_1_5">
          <a:extLst>
            <a:ext uri="{FF2B5EF4-FFF2-40B4-BE49-F238E27FC236}">
              <a16:creationId xmlns:a16="http://schemas.microsoft.com/office/drawing/2014/main" id="{C67C67F4-32D2-40A8-933A-48ABA11BD3DE}"/>
            </a:ext>
          </a:extLst>
        </xdr:cNvPr>
        <xdr:cNvCxnSpPr/>
      </xdr:nvCxnSpPr>
      <xdr:spPr>
        <a:xfrm flipV="1">
          <a:off x="4151122" y="3328670"/>
          <a:ext cx="152400" cy="312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226822</xdr:colOff>
      <xdr:row>22</xdr:row>
      <xdr:rowOff>153670</xdr:rowOff>
    </xdr:from>
    <xdr:to>
      <xdr:col>3</xdr:col>
      <xdr:colOff>127</xdr:colOff>
      <xdr:row>22</xdr:row>
      <xdr:rowOff>153670</xdr:rowOff>
    </xdr:to>
    <xdr:cxnSp macro="_xll.PtreeEvent_ObjectClick">
      <xdr:nvCxnSpPr>
        <xdr:cNvPr id="25" name="PTObj_DBranchHLine_1_2">
          <a:extLst>
            <a:ext uri="{FF2B5EF4-FFF2-40B4-BE49-F238E27FC236}">
              <a16:creationId xmlns:a16="http://schemas.microsoft.com/office/drawing/2014/main" id="{4578D8FF-E4B9-4076-9F5F-C1D1CB91F75F}"/>
            </a:ext>
          </a:extLst>
        </xdr:cNvPr>
        <xdr:cNvCxnSpPr/>
      </xdr:nvCxnSpPr>
      <xdr:spPr>
        <a:xfrm>
          <a:off x="2811272" y="33286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22</xdr:row>
      <xdr:rowOff>153670</xdr:rowOff>
    </xdr:from>
    <xdr:to>
      <xdr:col>2</xdr:col>
      <xdr:colOff>226822</xdr:colOff>
      <xdr:row>26</xdr:row>
      <xdr:rowOff>148590</xdr:rowOff>
    </xdr:to>
    <xdr:cxnSp macro="_xll.PtreeEvent_ObjectClick">
      <xdr:nvCxnSpPr>
        <xdr:cNvPr id="24" name="PTObj_DBranchDLine_1_2">
          <a:extLst>
            <a:ext uri="{FF2B5EF4-FFF2-40B4-BE49-F238E27FC236}">
              <a16:creationId xmlns:a16="http://schemas.microsoft.com/office/drawing/2014/main" id="{D131DDD4-5D31-43D3-8B26-E28F1ADC3470}"/>
            </a:ext>
          </a:extLst>
        </xdr:cNvPr>
        <xdr:cNvCxnSpPr/>
      </xdr:nvCxnSpPr>
      <xdr:spPr>
        <a:xfrm flipV="1">
          <a:off x="2658872" y="3328670"/>
          <a:ext cx="152400" cy="312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26</xdr:row>
      <xdr:rowOff>153670</xdr:rowOff>
    </xdr:from>
    <xdr:to>
      <xdr:col>2</xdr:col>
      <xdr:colOff>127</xdr:colOff>
      <xdr:row>26</xdr:row>
      <xdr:rowOff>153670</xdr:rowOff>
    </xdr:to>
    <xdr:cxnSp macro="_xll.PtreeEvent_ObjectClick">
      <xdr:nvCxnSpPr>
        <xdr:cNvPr id="9" name="PTObj_DBranchHLine_1_1">
          <a:extLst>
            <a:ext uri="{FF2B5EF4-FFF2-40B4-BE49-F238E27FC236}">
              <a16:creationId xmlns:a16="http://schemas.microsoft.com/office/drawing/2014/main" id="{EDA836F5-E895-42BA-829B-689E10E3B01E}"/>
            </a:ext>
          </a:extLst>
        </xdr:cNvPr>
        <xdr:cNvCxnSpPr/>
      </xdr:nvCxnSpPr>
      <xdr:spPr>
        <a:xfrm>
          <a:off x="1339850" y="3328670"/>
          <a:ext cx="12320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</xdr:colOff>
      <xdr:row>26</xdr:row>
      <xdr:rowOff>74295</xdr:rowOff>
    </xdr:from>
    <xdr:to>
      <xdr:col>2</xdr:col>
      <xdr:colOff>158877</xdr:colOff>
      <xdr:row>27</xdr:row>
      <xdr:rowOff>74295</xdr:rowOff>
    </xdr:to>
    <xdr:sp macro="_xll.PtreeEvent_ObjectClick" textlink="">
      <xdr:nvSpPr>
        <xdr:cNvPr id="8" name="PTObj_DNode_1_1">
          <a:extLst>
            <a:ext uri="{FF2B5EF4-FFF2-40B4-BE49-F238E27FC236}">
              <a16:creationId xmlns:a16="http://schemas.microsoft.com/office/drawing/2014/main" id="{55190DF4-E9BD-49A0-99CE-D41CCBD729A0}"/>
            </a:ext>
          </a:extLst>
        </xdr:cNvPr>
        <xdr:cNvSpPr/>
      </xdr:nvSpPr>
      <xdr:spPr>
        <a:xfrm>
          <a:off x="2571877" y="324929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215900</xdr:colOff>
      <xdr:row>26</xdr:row>
      <xdr:rowOff>63357</xdr:rowOff>
    </xdr:from>
    <xdr:ext cx="774186" cy="180627"/>
    <xdr:sp macro="_xll.PtreeEvent_ObjectClick" textlink="">
      <xdr:nvSpPr>
        <xdr:cNvPr id="10" name="PTObj_DBranchName_1_1">
          <a:extLst>
            <a:ext uri="{FF2B5EF4-FFF2-40B4-BE49-F238E27FC236}">
              <a16:creationId xmlns:a16="http://schemas.microsoft.com/office/drawing/2014/main" id="{63226E27-E7CB-4A4D-BD71-4294766ECAC6}"/>
            </a:ext>
          </a:extLst>
        </xdr:cNvPr>
        <xdr:cNvSpPr txBox="1"/>
      </xdr:nvSpPr>
      <xdr:spPr>
        <a:xfrm>
          <a:off x="1377950" y="3238357"/>
          <a:ext cx="77418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Supplier Decision</a:t>
          </a:r>
        </a:p>
      </xdr:txBody>
    </xdr:sp>
    <xdr:clientData/>
  </xdr:oneCellAnchor>
  <xdr:twoCellAnchor editAs="oneCell">
    <xdr:from>
      <xdr:col>3</xdr:col>
      <xdr:colOff>127</xdr:colOff>
      <xdr:row>22</xdr:row>
      <xdr:rowOff>74295</xdr:rowOff>
    </xdr:from>
    <xdr:to>
      <xdr:col>3</xdr:col>
      <xdr:colOff>158877</xdr:colOff>
      <xdr:row>23</xdr:row>
      <xdr:rowOff>74295</xdr:rowOff>
    </xdr:to>
    <xdr:sp macro="_xll.PtreeEvent_ObjectClick" textlink="">
      <xdr:nvSpPr>
        <xdr:cNvPr id="23" name="PTObj_DNode_1_2">
          <a:extLst>
            <a:ext uri="{FF2B5EF4-FFF2-40B4-BE49-F238E27FC236}">
              <a16:creationId xmlns:a16="http://schemas.microsoft.com/office/drawing/2014/main" id="{290EF425-F94F-494B-B547-67EF70A31A43}"/>
            </a:ext>
          </a:extLst>
        </xdr:cNvPr>
        <xdr:cNvSpPr/>
      </xdr:nvSpPr>
      <xdr:spPr>
        <a:xfrm>
          <a:off x="4076827" y="324929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22</xdr:row>
      <xdr:rowOff>63357</xdr:rowOff>
    </xdr:from>
    <xdr:ext cx="501291" cy="180627"/>
    <xdr:sp macro="_xll.PtreeEvent_ObjectClick" textlink="">
      <xdr:nvSpPr>
        <xdr:cNvPr id="26" name="PTObj_DBranchName_1_2">
          <a:extLst>
            <a:ext uri="{FF2B5EF4-FFF2-40B4-BE49-F238E27FC236}">
              <a16:creationId xmlns:a16="http://schemas.microsoft.com/office/drawing/2014/main" id="{A0E5EE1C-B01D-438E-B47A-27C6152B3B5B}"/>
            </a:ext>
          </a:extLst>
        </xdr:cNvPr>
        <xdr:cNvSpPr txBox="1"/>
      </xdr:nvSpPr>
      <xdr:spPr>
        <a:xfrm>
          <a:off x="2849372" y="3238357"/>
          <a:ext cx="50129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Supplier#1</a:t>
          </a:r>
        </a:p>
      </xdr:txBody>
    </xdr:sp>
    <xdr:clientData/>
  </xdr:oneCellAnchor>
  <xdr:twoCellAnchor editAs="oneCell">
    <xdr:from>
      <xdr:col>4</xdr:col>
      <xdr:colOff>127</xdr:colOff>
      <xdr:row>20</xdr:row>
      <xdr:rowOff>74295</xdr:rowOff>
    </xdr:from>
    <xdr:to>
      <xdr:col>4</xdr:col>
      <xdr:colOff>158877</xdr:colOff>
      <xdr:row>21</xdr:row>
      <xdr:rowOff>74295</xdr:rowOff>
    </xdr:to>
    <xdr:sp macro="_xll.PtreeEvent_ObjectClick" textlink="">
      <xdr:nvSpPr>
        <xdr:cNvPr id="27" name="PTObj_DNode_1_5">
          <a:extLst>
            <a:ext uri="{FF2B5EF4-FFF2-40B4-BE49-F238E27FC236}">
              <a16:creationId xmlns:a16="http://schemas.microsoft.com/office/drawing/2014/main" id="{B3041390-A5F5-4DFD-8766-F75314981BBA}"/>
            </a:ext>
          </a:extLst>
        </xdr:cNvPr>
        <xdr:cNvSpPr/>
      </xdr:nvSpPr>
      <xdr:spPr>
        <a:xfrm rot="-5400000">
          <a:off x="5238877" y="32492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20</xdr:row>
      <xdr:rowOff>63357</xdr:rowOff>
    </xdr:from>
    <xdr:ext cx="450572" cy="180627"/>
    <xdr:sp macro="_xll.PtreeEvent_ObjectClick" textlink="">
      <xdr:nvSpPr>
        <xdr:cNvPr id="30" name="PTObj_DBranchName_1_5">
          <a:extLst>
            <a:ext uri="{FF2B5EF4-FFF2-40B4-BE49-F238E27FC236}">
              <a16:creationId xmlns:a16="http://schemas.microsoft.com/office/drawing/2014/main" id="{202D4E03-73C8-4232-9CD7-1DC580D8C69C}"/>
            </a:ext>
          </a:extLst>
        </xdr:cNvPr>
        <xdr:cNvSpPr txBox="1"/>
      </xdr:nvSpPr>
      <xdr:spPr>
        <a:xfrm>
          <a:off x="4341622" y="3238357"/>
          <a:ext cx="45057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Defective</a:t>
          </a:r>
        </a:p>
      </xdr:txBody>
    </xdr:sp>
    <xdr:clientData/>
  </xdr:oneCellAnchor>
  <xdr:twoCellAnchor editAs="oneCell">
    <xdr:from>
      <xdr:col>4</xdr:col>
      <xdr:colOff>127</xdr:colOff>
      <xdr:row>24</xdr:row>
      <xdr:rowOff>74295</xdr:rowOff>
    </xdr:from>
    <xdr:to>
      <xdr:col>4</xdr:col>
      <xdr:colOff>158877</xdr:colOff>
      <xdr:row>25</xdr:row>
      <xdr:rowOff>74295</xdr:rowOff>
    </xdr:to>
    <xdr:sp macro="_xll.PtreeEvent_ObjectClick" textlink="">
      <xdr:nvSpPr>
        <xdr:cNvPr id="31" name="PTObj_DNode_1_6">
          <a:extLst>
            <a:ext uri="{FF2B5EF4-FFF2-40B4-BE49-F238E27FC236}">
              <a16:creationId xmlns:a16="http://schemas.microsoft.com/office/drawing/2014/main" id="{4A7C6EC8-56EC-4BFF-8959-13EF2C7196B3}"/>
            </a:ext>
          </a:extLst>
        </xdr:cNvPr>
        <xdr:cNvSpPr/>
      </xdr:nvSpPr>
      <xdr:spPr>
        <a:xfrm rot="-5400000">
          <a:off x="5423027" y="38842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24</xdr:row>
      <xdr:rowOff>63357</xdr:rowOff>
    </xdr:from>
    <xdr:ext cx="648062" cy="180627"/>
    <xdr:sp macro="_xll.PtreeEvent_ObjectClick" textlink="">
      <xdr:nvSpPr>
        <xdr:cNvPr id="34" name="PTObj_DBranchName_1_6">
          <a:extLst>
            <a:ext uri="{FF2B5EF4-FFF2-40B4-BE49-F238E27FC236}">
              <a16:creationId xmlns:a16="http://schemas.microsoft.com/office/drawing/2014/main" id="{72F69A68-2963-4D2B-A2F1-5598C7874873}"/>
            </a:ext>
          </a:extLst>
        </xdr:cNvPr>
        <xdr:cNvSpPr txBox="1"/>
      </xdr:nvSpPr>
      <xdr:spPr>
        <a:xfrm>
          <a:off x="4341622" y="3873357"/>
          <a:ext cx="64806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Defective</a:t>
          </a:r>
        </a:p>
      </xdr:txBody>
    </xdr:sp>
    <xdr:clientData/>
  </xdr:oneCellAnchor>
  <xdr:twoCellAnchor editAs="oneCell">
    <xdr:from>
      <xdr:col>3</xdr:col>
      <xdr:colOff>127</xdr:colOff>
      <xdr:row>30</xdr:row>
      <xdr:rowOff>74295</xdr:rowOff>
    </xdr:from>
    <xdr:to>
      <xdr:col>3</xdr:col>
      <xdr:colOff>158877</xdr:colOff>
      <xdr:row>31</xdr:row>
      <xdr:rowOff>74295</xdr:rowOff>
    </xdr:to>
    <xdr:sp macro="_xll.PtreeEvent_ObjectClick" textlink="">
      <xdr:nvSpPr>
        <xdr:cNvPr id="35" name="PTObj_DNode_1_3">
          <a:extLst>
            <a:ext uri="{FF2B5EF4-FFF2-40B4-BE49-F238E27FC236}">
              <a16:creationId xmlns:a16="http://schemas.microsoft.com/office/drawing/2014/main" id="{BDF9A015-342F-48CE-B830-C73A55B26FDE}"/>
            </a:ext>
          </a:extLst>
        </xdr:cNvPr>
        <xdr:cNvSpPr/>
      </xdr:nvSpPr>
      <xdr:spPr>
        <a:xfrm>
          <a:off x="4076827" y="451929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30</xdr:row>
      <xdr:rowOff>63357</xdr:rowOff>
    </xdr:from>
    <xdr:ext cx="501291" cy="180627"/>
    <xdr:sp macro="_xll.PtreeEvent_ObjectClick" textlink="">
      <xdr:nvSpPr>
        <xdr:cNvPr id="38" name="PTObj_DBranchName_1_3">
          <a:extLst>
            <a:ext uri="{FF2B5EF4-FFF2-40B4-BE49-F238E27FC236}">
              <a16:creationId xmlns:a16="http://schemas.microsoft.com/office/drawing/2014/main" id="{E8C7BC19-0748-4C32-A6C9-97DA845723F9}"/>
            </a:ext>
          </a:extLst>
        </xdr:cNvPr>
        <xdr:cNvSpPr txBox="1"/>
      </xdr:nvSpPr>
      <xdr:spPr>
        <a:xfrm>
          <a:off x="2849372" y="4508357"/>
          <a:ext cx="50129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Supplier#2</a:t>
          </a:r>
        </a:p>
      </xdr:txBody>
    </xdr:sp>
    <xdr:clientData/>
  </xdr:oneCellAnchor>
  <xdr:twoCellAnchor editAs="oneCell">
    <xdr:from>
      <xdr:col>4</xdr:col>
      <xdr:colOff>127</xdr:colOff>
      <xdr:row>28</xdr:row>
      <xdr:rowOff>74295</xdr:rowOff>
    </xdr:from>
    <xdr:to>
      <xdr:col>4</xdr:col>
      <xdr:colOff>158877</xdr:colOff>
      <xdr:row>29</xdr:row>
      <xdr:rowOff>74295</xdr:rowOff>
    </xdr:to>
    <xdr:sp macro="_xll.PtreeEvent_ObjectClick" textlink="">
      <xdr:nvSpPr>
        <xdr:cNvPr id="39" name="PTObj_DNode_1_7">
          <a:extLst>
            <a:ext uri="{FF2B5EF4-FFF2-40B4-BE49-F238E27FC236}">
              <a16:creationId xmlns:a16="http://schemas.microsoft.com/office/drawing/2014/main" id="{0B3712A2-5A45-445A-9AC6-8842CAAEAE98}"/>
            </a:ext>
          </a:extLst>
        </xdr:cNvPr>
        <xdr:cNvSpPr/>
      </xdr:nvSpPr>
      <xdr:spPr>
        <a:xfrm rot="-5400000">
          <a:off x="5562727" y="45192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28</xdr:row>
      <xdr:rowOff>63357</xdr:rowOff>
    </xdr:from>
    <xdr:ext cx="450572" cy="180627"/>
    <xdr:sp macro="_xll.PtreeEvent_ObjectClick" textlink="">
      <xdr:nvSpPr>
        <xdr:cNvPr id="42" name="PTObj_DBranchName_1_7">
          <a:extLst>
            <a:ext uri="{FF2B5EF4-FFF2-40B4-BE49-F238E27FC236}">
              <a16:creationId xmlns:a16="http://schemas.microsoft.com/office/drawing/2014/main" id="{7050814D-F901-4140-B070-D02C9D5C6994}"/>
            </a:ext>
          </a:extLst>
        </xdr:cNvPr>
        <xdr:cNvSpPr txBox="1"/>
      </xdr:nvSpPr>
      <xdr:spPr>
        <a:xfrm>
          <a:off x="4341622" y="4508357"/>
          <a:ext cx="45057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Defective</a:t>
          </a:r>
        </a:p>
      </xdr:txBody>
    </xdr:sp>
    <xdr:clientData/>
  </xdr:oneCellAnchor>
  <xdr:twoCellAnchor editAs="oneCell">
    <xdr:from>
      <xdr:col>4</xdr:col>
      <xdr:colOff>127</xdr:colOff>
      <xdr:row>32</xdr:row>
      <xdr:rowOff>74295</xdr:rowOff>
    </xdr:from>
    <xdr:to>
      <xdr:col>4</xdr:col>
      <xdr:colOff>158877</xdr:colOff>
      <xdr:row>33</xdr:row>
      <xdr:rowOff>74295</xdr:rowOff>
    </xdr:to>
    <xdr:sp macro="_xll.PtreeEvent_ObjectClick" textlink="">
      <xdr:nvSpPr>
        <xdr:cNvPr id="43" name="PTObj_DNode_1_8">
          <a:extLst>
            <a:ext uri="{FF2B5EF4-FFF2-40B4-BE49-F238E27FC236}">
              <a16:creationId xmlns:a16="http://schemas.microsoft.com/office/drawing/2014/main" id="{16D58414-A896-4997-B534-126D94BE8297}"/>
            </a:ext>
          </a:extLst>
        </xdr:cNvPr>
        <xdr:cNvSpPr/>
      </xdr:nvSpPr>
      <xdr:spPr>
        <a:xfrm rot="-5400000">
          <a:off x="5562727" y="51542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32</xdr:row>
      <xdr:rowOff>63357</xdr:rowOff>
    </xdr:from>
    <xdr:ext cx="648062" cy="180627"/>
    <xdr:sp macro="_xll.PtreeEvent_ObjectClick" textlink="">
      <xdr:nvSpPr>
        <xdr:cNvPr id="46" name="PTObj_DBranchName_1_8">
          <a:extLst>
            <a:ext uri="{FF2B5EF4-FFF2-40B4-BE49-F238E27FC236}">
              <a16:creationId xmlns:a16="http://schemas.microsoft.com/office/drawing/2014/main" id="{B751C32C-C099-4D80-88B8-CDF2F37DDE1C}"/>
            </a:ext>
          </a:extLst>
        </xdr:cNvPr>
        <xdr:cNvSpPr txBox="1"/>
      </xdr:nvSpPr>
      <xdr:spPr>
        <a:xfrm>
          <a:off x="4341622" y="5143357"/>
          <a:ext cx="64806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Defective</a:t>
          </a:r>
        </a:p>
      </xdr:txBody>
    </xdr:sp>
    <xdr:clientData/>
  </xdr:oneCellAnchor>
  <xdr:twoCellAnchor editAs="oneCell">
    <xdr:from>
      <xdr:col>3</xdr:col>
      <xdr:colOff>127</xdr:colOff>
      <xdr:row>36</xdr:row>
      <xdr:rowOff>74295</xdr:rowOff>
    </xdr:from>
    <xdr:to>
      <xdr:col>3</xdr:col>
      <xdr:colOff>158877</xdr:colOff>
      <xdr:row>37</xdr:row>
      <xdr:rowOff>74295</xdr:rowOff>
    </xdr:to>
    <xdr:sp macro="_xll.PtreeEvent_ObjectClick" textlink="">
      <xdr:nvSpPr>
        <xdr:cNvPr id="47" name="PTObj_DNode_1_4">
          <a:extLst>
            <a:ext uri="{FF2B5EF4-FFF2-40B4-BE49-F238E27FC236}">
              <a16:creationId xmlns:a16="http://schemas.microsoft.com/office/drawing/2014/main" id="{F64EEFED-A8A4-40D2-AFF4-399E56E6B6D0}"/>
            </a:ext>
          </a:extLst>
        </xdr:cNvPr>
        <xdr:cNvSpPr/>
      </xdr:nvSpPr>
      <xdr:spPr>
        <a:xfrm>
          <a:off x="4076827" y="547179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36</xdr:row>
      <xdr:rowOff>63357</xdr:rowOff>
    </xdr:from>
    <xdr:ext cx="501291" cy="180627"/>
    <xdr:sp macro="_xll.PtreeEvent_ObjectClick" textlink="">
      <xdr:nvSpPr>
        <xdr:cNvPr id="50" name="PTObj_DBranchName_1_4">
          <a:extLst>
            <a:ext uri="{FF2B5EF4-FFF2-40B4-BE49-F238E27FC236}">
              <a16:creationId xmlns:a16="http://schemas.microsoft.com/office/drawing/2014/main" id="{9824C4F0-DD37-4896-B63F-76BE1B3F7A0B}"/>
            </a:ext>
          </a:extLst>
        </xdr:cNvPr>
        <xdr:cNvSpPr txBox="1"/>
      </xdr:nvSpPr>
      <xdr:spPr>
        <a:xfrm>
          <a:off x="2849372" y="5460857"/>
          <a:ext cx="50129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Supplier#3</a:t>
          </a:r>
        </a:p>
      </xdr:txBody>
    </xdr:sp>
    <xdr:clientData/>
  </xdr:oneCellAnchor>
  <xdr:twoCellAnchor editAs="oneCell">
    <xdr:from>
      <xdr:col>4</xdr:col>
      <xdr:colOff>127</xdr:colOff>
      <xdr:row>34</xdr:row>
      <xdr:rowOff>74295</xdr:rowOff>
    </xdr:from>
    <xdr:to>
      <xdr:col>4</xdr:col>
      <xdr:colOff>158877</xdr:colOff>
      <xdr:row>35</xdr:row>
      <xdr:rowOff>74295</xdr:rowOff>
    </xdr:to>
    <xdr:sp macro="_xll.PtreeEvent_ObjectClick" textlink="">
      <xdr:nvSpPr>
        <xdr:cNvPr id="51" name="PTObj_DNode_1_9">
          <a:extLst>
            <a:ext uri="{FF2B5EF4-FFF2-40B4-BE49-F238E27FC236}">
              <a16:creationId xmlns:a16="http://schemas.microsoft.com/office/drawing/2014/main" id="{F58F6C90-6081-4595-9427-77C77BEBAB56}"/>
            </a:ext>
          </a:extLst>
        </xdr:cNvPr>
        <xdr:cNvSpPr/>
      </xdr:nvSpPr>
      <xdr:spPr>
        <a:xfrm rot="-5400000">
          <a:off x="5569077" y="54717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34</xdr:row>
      <xdr:rowOff>63357</xdr:rowOff>
    </xdr:from>
    <xdr:ext cx="450572" cy="180627"/>
    <xdr:sp macro="_xll.PtreeEvent_ObjectClick" textlink="">
      <xdr:nvSpPr>
        <xdr:cNvPr id="54" name="PTObj_DBranchName_1_9">
          <a:extLst>
            <a:ext uri="{FF2B5EF4-FFF2-40B4-BE49-F238E27FC236}">
              <a16:creationId xmlns:a16="http://schemas.microsoft.com/office/drawing/2014/main" id="{E3133303-AE2E-44B6-AE90-E6B00730DFA5}"/>
            </a:ext>
          </a:extLst>
        </xdr:cNvPr>
        <xdr:cNvSpPr txBox="1"/>
      </xdr:nvSpPr>
      <xdr:spPr>
        <a:xfrm>
          <a:off x="4341622" y="5460857"/>
          <a:ext cx="45057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Defective</a:t>
          </a:r>
        </a:p>
      </xdr:txBody>
    </xdr:sp>
    <xdr:clientData/>
  </xdr:oneCellAnchor>
  <xdr:twoCellAnchor editAs="oneCell">
    <xdr:from>
      <xdr:col>4</xdr:col>
      <xdr:colOff>127</xdr:colOff>
      <xdr:row>38</xdr:row>
      <xdr:rowOff>74295</xdr:rowOff>
    </xdr:from>
    <xdr:to>
      <xdr:col>4</xdr:col>
      <xdr:colOff>158877</xdr:colOff>
      <xdr:row>39</xdr:row>
      <xdr:rowOff>74295</xdr:rowOff>
    </xdr:to>
    <xdr:sp macro="_xll.PtreeEvent_ObjectClick" textlink="">
      <xdr:nvSpPr>
        <xdr:cNvPr id="55" name="PTObj_DNode_1_10">
          <a:extLst>
            <a:ext uri="{FF2B5EF4-FFF2-40B4-BE49-F238E27FC236}">
              <a16:creationId xmlns:a16="http://schemas.microsoft.com/office/drawing/2014/main" id="{CF64486E-DB0B-48C7-BFF8-C628FEB24027}"/>
            </a:ext>
          </a:extLst>
        </xdr:cNvPr>
        <xdr:cNvSpPr/>
      </xdr:nvSpPr>
      <xdr:spPr>
        <a:xfrm rot="-5400000">
          <a:off x="5569077" y="61067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38</xdr:row>
      <xdr:rowOff>63357</xdr:rowOff>
    </xdr:from>
    <xdr:ext cx="648062" cy="180627"/>
    <xdr:sp macro="_xll.PtreeEvent_ObjectClick" textlink="">
      <xdr:nvSpPr>
        <xdr:cNvPr id="58" name="PTObj_DBranchName_1_10">
          <a:extLst>
            <a:ext uri="{FF2B5EF4-FFF2-40B4-BE49-F238E27FC236}">
              <a16:creationId xmlns:a16="http://schemas.microsoft.com/office/drawing/2014/main" id="{289EFC68-1360-41F7-AC2B-0DD213C99409}"/>
            </a:ext>
          </a:extLst>
        </xdr:cNvPr>
        <xdr:cNvSpPr txBox="1"/>
      </xdr:nvSpPr>
      <xdr:spPr>
        <a:xfrm>
          <a:off x="4341622" y="6095857"/>
          <a:ext cx="64806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Defective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226822</xdr:colOff>
      <xdr:row>9</xdr:row>
      <xdr:rowOff>153670</xdr:rowOff>
    </xdr:from>
    <xdr:to>
      <xdr:col>3</xdr:col>
      <xdr:colOff>127</xdr:colOff>
      <xdr:row>9</xdr:row>
      <xdr:rowOff>153670</xdr:rowOff>
    </xdr:to>
    <xdr:cxnSp macro="">
      <xdr:nvCxnSpPr>
        <xdr:cNvPr id="14" name="PTObj_DBranchHLine_1_6">
          <a:extLst>
            <a:ext uri="{FF2B5EF4-FFF2-40B4-BE49-F238E27FC236}">
              <a16:creationId xmlns:a16="http://schemas.microsoft.com/office/drawing/2014/main" id="{410F2981-A28D-4019-BF3D-50946FFA5946}"/>
            </a:ext>
          </a:extLst>
        </xdr:cNvPr>
        <xdr:cNvCxnSpPr/>
      </xdr:nvCxnSpPr>
      <xdr:spPr>
        <a:xfrm>
          <a:off x="4303522" y="39636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7</xdr:row>
      <xdr:rowOff>148590</xdr:rowOff>
    </xdr:from>
    <xdr:to>
      <xdr:col>2</xdr:col>
      <xdr:colOff>226822</xdr:colOff>
      <xdr:row>9</xdr:row>
      <xdr:rowOff>153670</xdr:rowOff>
    </xdr:to>
    <xdr:cxnSp macro="">
      <xdr:nvCxnSpPr>
        <xdr:cNvPr id="15" name="PTObj_DBranchDLine_1_6">
          <a:extLst>
            <a:ext uri="{FF2B5EF4-FFF2-40B4-BE49-F238E27FC236}">
              <a16:creationId xmlns:a16="http://schemas.microsoft.com/office/drawing/2014/main" id="{387F9606-014C-4412-BC33-4DA42B596532}"/>
            </a:ext>
          </a:extLst>
        </xdr:cNvPr>
        <xdr:cNvCxnSpPr/>
      </xdr:nvCxnSpPr>
      <xdr:spPr>
        <a:xfrm>
          <a:off x="4151122" y="3641090"/>
          <a:ext cx="152400" cy="3225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226822</xdr:colOff>
      <xdr:row>5</xdr:row>
      <xdr:rowOff>153670</xdr:rowOff>
    </xdr:from>
    <xdr:to>
      <xdr:col>3</xdr:col>
      <xdr:colOff>127</xdr:colOff>
      <xdr:row>5</xdr:row>
      <xdr:rowOff>153670</xdr:rowOff>
    </xdr:to>
    <xdr:cxnSp macro="">
      <xdr:nvCxnSpPr>
        <xdr:cNvPr id="16" name="PTObj_DBranchHLine_1_5">
          <a:extLst>
            <a:ext uri="{FF2B5EF4-FFF2-40B4-BE49-F238E27FC236}">
              <a16:creationId xmlns:a16="http://schemas.microsoft.com/office/drawing/2014/main" id="{9089F6D6-16F6-4CAC-AAB7-8CBBBAAD8909}"/>
            </a:ext>
          </a:extLst>
        </xdr:cNvPr>
        <xdr:cNvCxnSpPr/>
      </xdr:nvCxnSpPr>
      <xdr:spPr>
        <a:xfrm>
          <a:off x="4303522" y="33286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5</xdr:row>
      <xdr:rowOff>153670</xdr:rowOff>
    </xdr:from>
    <xdr:to>
      <xdr:col>2</xdr:col>
      <xdr:colOff>226822</xdr:colOff>
      <xdr:row>7</xdr:row>
      <xdr:rowOff>148590</xdr:rowOff>
    </xdr:to>
    <xdr:cxnSp macro="">
      <xdr:nvCxnSpPr>
        <xdr:cNvPr id="17" name="PTObj_DBranchDLine_1_5">
          <a:extLst>
            <a:ext uri="{FF2B5EF4-FFF2-40B4-BE49-F238E27FC236}">
              <a16:creationId xmlns:a16="http://schemas.microsoft.com/office/drawing/2014/main" id="{0DB76EC7-812A-45F6-B1EC-A6E9B13AC35E}"/>
            </a:ext>
          </a:extLst>
        </xdr:cNvPr>
        <xdr:cNvCxnSpPr/>
      </xdr:nvCxnSpPr>
      <xdr:spPr>
        <a:xfrm flipV="1">
          <a:off x="4151122" y="3328670"/>
          <a:ext cx="152400" cy="3124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226822</xdr:colOff>
      <xdr:row>7</xdr:row>
      <xdr:rowOff>153670</xdr:rowOff>
    </xdr:from>
    <xdr:to>
      <xdr:col>2</xdr:col>
      <xdr:colOff>127</xdr:colOff>
      <xdr:row>7</xdr:row>
      <xdr:rowOff>153670</xdr:rowOff>
    </xdr:to>
    <xdr:cxnSp macro="">
      <xdr:nvCxnSpPr>
        <xdr:cNvPr id="18" name="PTObj_DBranchHLine_1_2">
          <a:extLst>
            <a:ext uri="{FF2B5EF4-FFF2-40B4-BE49-F238E27FC236}">
              <a16:creationId xmlns:a16="http://schemas.microsoft.com/office/drawing/2014/main" id="{ECB7C474-9D41-408D-AEE6-7D73AA3D2BD5}"/>
            </a:ext>
          </a:extLst>
        </xdr:cNvPr>
        <xdr:cNvCxnSpPr/>
      </xdr:nvCxnSpPr>
      <xdr:spPr>
        <a:xfrm>
          <a:off x="2811272" y="364617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74422</xdr:colOff>
      <xdr:row>7</xdr:row>
      <xdr:rowOff>153670</xdr:rowOff>
    </xdr:from>
    <xdr:to>
      <xdr:col>1</xdr:col>
      <xdr:colOff>226822</xdr:colOff>
      <xdr:row>11</xdr:row>
      <xdr:rowOff>148590</xdr:rowOff>
    </xdr:to>
    <xdr:cxnSp macro="">
      <xdr:nvCxnSpPr>
        <xdr:cNvPr id="19" name="PTObj_DBranchDLine_1_2">
          <a:extLst>
            <a:ext uri="{FF2B5EF4-FFF2-40B4-BE49-F238E27FC236}">
              <a16:creationId xmlns:a16="http://schemas.microsoft.com/office/drawing/2014/main" id="{09136281-720D-42C3-B34D-35F5E144654C}"/>
            </a:ext>
          </a:extLst>
        </xdr:cNvPr>
        <xdr:cNvCxnSpPr/>
      </xdr:nvCxnSpPr>
      <xdr:spPr>
        <a:xfrm flipV="1">
          <a:off x="2658872" y="3646170"/>
          <a:ext cx="152400" cy="6299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11</xdr:row>
      <xdr:rowOff>153670</xdr:rowOff>
    </xdr:from>
    <xdr:to>
      <xdr:col>1</xdr:col>
      <xdr:colOff>127</xdr:colOff>
      <xdr:row>11</xdr:row>
      <xdr:rowOff>153670</xdr:rowOff>
    </xdr:to>
    <xdr:cxnSp macro="">
      <xdr:nvCxnSpPr>
        <xdr:cNvPr id="20" name="PTObj_DBranchHLine_1_1">
          <a:extLst>
            <a:ext uri="{FF2B5EF4-FFF2-40B4-BE49-F238E27FC236}">
              <a16:creationId xmlns:a16="http://schemas.microsoft.com/office/drawing/2014/main" id="{06F011F3-6F2F-425D-BE5E-A1C957172B48}"/>
            </a:ext>
          </a:extLst>
        </xdr:cNvPr>
        <xdr:cNvCxnSpPr/>
      </xdr:nvCxnSpPr>
      <xdr:spPr>
        <a:xfrm>
          <a:off x="1339850" y="4281170"/>
          <a:ext cx="12447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11</xdr:row>
      <xdr:rowOff>74295</xdr:rowOff>
    </xdr:from>
    <xdr:to>
      <xdr:col>1</xdr:col>
      <xdr:colOff>158877</xdr:colOff>
      <xdr:row>12</xdr:row>
      <xdr:rowOff>74295</xdr:rowOff>
    </xdr:to>
    <xdr:sp macro="" textlink="">
      <xdr:nvSpPr>
        <xdr:cNvPr id="21" name="PTObj_DNode_1_1">
          <a:extLst>
            <a:ext uri="{FF2B5EF4-FFF2-40B4-BE49-F238E27FC236}">
              <a16:creationId xmlns:a16="http://schemas.microsoft.com/office/drawing/2014/main" id="{1034D0B5-1F14-4557-A125-735160B563C0}"/>
            </a:ext>
          </a:extLst>
        </xdr:cNvPr>
        <xdr:cNvSpPr/>
      </xdr:nvSpPr>
      <xdr:spPr>
        <a:xfrm>
          <a:off x="2584577" y="420179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11</xdr:row>
      <xdr:rowOff>63357</xdr:rowOff>
    </xdr:from>
    <xdr:ext cx="774186" cy="180627"/>
    <xdr:sp macro="" textlink="">
      <xdr:nvSpPr>
        <xdr:cNvPr id="22" name="PTObj_DBranchName_1_1">
          <a:extLst>
            <a:ext uri="{FF2B5EF4-FFF2-40B4-BE49-F238E27FC236}">
              <a16:creationId xmlns:a16="http://schemas.microsoft.com/office/drawing/2014/main" id="{FBBC6916-27D8-44E1-B7E2-56FC3CEB6DCC}"/>
            </a:ext>
          </a:extLst>
        </xdr:cNvPr>
        <xdr:cNvSpPr txBox="1"/>
      </xdr:nvSpPr>
      <xdr:spPr>
        <a:xfrm>
          <a:off x="1377950" y="4190857"/>
          <a:ext cx="77418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Supplier Decision</a:t>
          </a:r>
        </a:p>
      </xdr:txBody>
    </xdr:sp>
    <xdr:clientData/>
  </xdr:oneCellAnchor>
  <xdr:twoCellAnchor editAs="oneCell">
    <xdr:from>
      <xdr:col>2</xdr:col>
      <xdr:colOff>127</xdr:colOff>
      <xdr:row>7</xdr:row>
      <xdr:rowOff>74295</xdr:rowOff>
    </xdr:from>
    <xdr:to>
      <xdr:col>2</xdr:col>
      <xdr:colOff>158877</xdr:colOff>
      <xdr:row>8</xdr:row>
      <xdr:rowOff>74295</xdr:rowOff>
    </xdr:to>
    <xdr:sp macro="" textlink="">
      <xdr:nvSpPr>
        <xdr:cNvPr id="23" name="PTObj_DNode_1_2">
          <a:extLst>
            <a:ext uri="{FF2B5EF4-FFF2-40B4-BE49-F238E27FC236}">
              <a16:creationId xmlns:a16="http://schemas.microsoft.com/office/drawing/2014/main" id="{AE4A80DE-7F84-4F6A-BF5C-66B28176D14B}"/>
            </a:ext>
          </a:extLst>
        </xdr:cNvPr>
        <xdr:cNvSpPr/>
      </xdr:nvSpPr>
      <xdr:spPr>
        <a:xfrm>
          <a:off x="4076827" y="356679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264922</xdr:colOff>
      <xdr:row>7</xdr:row>
      <xdr:rowOff>63357</xdr:rowOff>
    </xdr:from>
    <xdr:ext cx="501291" cy="180627"/>
    <xdr:sp macro="" textlink="">
      <xdr:nvSpPr>
        <xdr:cNvPr id="24" name="PTObj_DBranchName_1_2">
          <a:extLst>
            <a:ext uri="{FF2B5EF4-FFF2-40B4-BE49-F238E27FC236}">
              <a16:creationId xmlns:a16="http://schemas.microsoft.com/office/drawing/2014/main" id="{34470514-98A0-4774-945A-12DB994B079D}"/>
            </a:ext>
          </a:extLst>
        </xdr:cNvPr>
        <xdr:cNvSpPr txBox="1"/>
      </xdr:nvSpPr>
      <xdr:spPr>
        <a:xfrm>
          <a:off x="2849372" y="3555857"/>
          <a:ext cx="50129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Supplier#1</a:t>
          </a:r>
        </a:p>
      </xdr:txBody>
    </xdr:sp>
    <xdr:clientData/>
  </xdr:oneCellAnchor>
  <xdr:twoCellAnchor editAs="oneCell">
    <xdr:from>
      <xdr:col>3</xdr:col>
      <xdr:colOff>127</xdr:colOff>
      <xdr:row>5</xdr:row>
      <xdr:rowOff>74295</xdr:rowOff>
    </xdr:from>
    <xdr:to>
      <xdr:col>3</xdr:col>
      <xdr:colOff>158877</xdr:colOff>
      <xdr:row>6</xdr:row>
      <xdr:rowOff>74295</xdr:rowOff>
    </xdr:to>
    <xdr:sp macro="" textlink="">
      <xdr:nvSpPr>
        <xdr:cNvPr id="25" name="PTObj_DNode_1_5">
          <a:extLst>
            <a:ext uri="{FF2B5EF4-FFF2-40B4-BE49-F238E27FC236}">
              <a16:creationId xmlns:a16="http://schemas.microsoft.com/office/drawing/2014/main" id="{AE698560-199B-4565-9D70-AD2FA467093F}"/>
            </a:ext>
          </a:extLst>
        </xdr:cNvPr>
        <xdr:cNvSpPr/>
      </xdr:nvSpPr>
      <xdr:spPr>
        <a:xfrm rot="-5400000">
          <a:off x="5569077" y="32492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5</xdr:row>
      <xdr:rowOff>63357</xdr:rowOff>
    </xdr:from>
    <xdr:ext cx="450572" cy="180627"/>
    <xdr:sp macro="" textlink="">
      <xdr:nvSpPr>
        <xdr:cNvPr id="26" name="PTObj_DBranchName_1_5">
          <a:extLst>
            <a:ext uri="{FF2B5EF4-FFF2-40B4-BE49-F238E27FC236}">
              <a16:creationId xmlns:a16="http://schemas.microsoft.com/office/drawing/2014/main" id="{5E34EF46-2575-4A73-965C-E18E419B8AA7}"/>
            </a:ext>
          </a:extLst>
        </xdr:cNvPr>
        <xdr:cNvSpPr txBox="1"/>
      </xdr:nvSpPr>
      <xdr:spPr>
        <a:xfrm>
          <a:off x="4341622" y="3238357"/>
          <a:ext cx="45057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Defective</a:t>
          </a:r>
        </a:p>
      </xdr:txBody>
    </xdr:sp>
    <xdr:clientData/>
  </xdr:oneCellAnchor>
  <xdr:twoCellAnchor editAs="oneCell">
    <xdr:from>
      <xdr:col>3</xdr:col>
      <xdr:colOff>127</xdr:colOff>
      <xdr:row>9</xdr:row>
      <xdr:rowOff>74295</xdr:rowOff>
    </xdr:from>
    <xdr:to>
      <xdr:col>3</xdr:col>
      <xdr:colOff>158877</xdr:colOff>
      <xdr:row>10</xdr:row>
      <xdr:rowOff>74295</xdr:rowOff>
    </xdr:to>
    <xdr:sp macro="" textlink="">
      <xdr:nvSpPr>
        <xdr:cNvPr id="27" name="PTObj_DNode_1_6">
          <a:extLst>
            <a:ext uri="{FF2B5EF4-FFF2-40B4-BE49-F238E27FC236}">
              <a16:creationId xmlns:a16="http://schemas.microsoft.com/office/drawing/2014/main" id="{023C498D-CA3E-4D3B-94DB-839507A638AF}"/>
            </a:ext>
          </a:extLst>
        </xdr:cNvPr>
        <xdr:cNvSpPr/>
      </xdr:nvSpPr>
      <xdr:spPr>
        <a:xfrm rot="-5400000">
          <a:off x="5569077" y="388429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9</xdr:row>
      <xdr:rowOff>63357</xdr:rowOff>
    </xdr:from>
    <xdr:ext cx="648062" cy="180627"/>
    <xdr:sp macro="" textlink="">
      <xdr:nvSpPr>
        <xdr:cNvPr id="28" name="PTObj_DBranchName_1_6">
          <a:extLst>
            <a:ext uri="{FF2B5EF4-FFF2-40B4-BE49-F238E27FC236}">
              <a16:creationId xmlns:a16="http://schemas.microsoft.com/office/drawing/2014/main" id="{3461CCAA-9FC0-4EC2-BBD3-1FDD161BA376}"/>
            </a:ext>
          </a:extLst>
        </xdr:cNvPr>
        <xdr:cNvSpPr txBox="1"/>
      </xdr:nvSpPr>
      <xdr:spPr>
        <a:xfrm>
          <a:off x="4341622" y="3873357"/>
          <a:ext cx="64806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Non Defective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444500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BB744-838C-4A23-BE94-7751353EB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32202          ">
          <a:extLst xmlns:a="http://schemas.openxmlformats.org/drawingml/2006/main">
            <a:ext uri="{FF2B5EF4-FFF2-40B4-BE49-F238E27FC236}">
              <a16:creationId xmlns:a16="http://schemas.microsoft.com/office/drawing/2014/main" id="{A5439EBF-98D1-4954-82AF-7A794E78406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32202         ">
          <a:extLst xmlns:a="http://schemas.openxmlformats.org/drawingml/2006/main">
            <a:ext uri="{FF2B5EF4-FFF2-40B4-BE49-F238E27FC236}">
              <a16:creationId xmlns:a16="http://schemas.microsoft.com/office/drawing/2014/main" id="{82998D30-3EDB-4796-B676-E12D8C8F1A58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32202        ">
          <a:extLst xmlns:a="http://schemas.openxmlformats.org/drawingml/2006/main">
            <a:ext uri="{FF2B5EF4-FFF2-40B4-BE49-F238E27FC236}">
              <a16:creationId xmlns:a16="http://schemas.microsoft.com/office/drawing/2014/main" id="{CD67573B-E9DB-45CC-A644-59A71E03995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32202       ">
          <a:extLst xmlns:a="http://schemas.openxmlformats.org/drawingml/2006/main">
            <a:ext uri="{FF2B5EF4-FFF2-40B4-BE49-F238E27FC236}">
              <a16:creationId xmlns:a16="http://schemas.microsoft.com/office/drawing/2014/main" id="{A54AE59A-257D-480E-8D92-774E7B3C35B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32202      ">
          <a:extLst xmlns:a="http://schemas.openxmlformats.org/drawingml/2006/main">
            <a:ext uri="{FF2B5EF4-FFF2-40B4-BE49-F238E27FC236}">
              <a16:creationId xmlns:a16="http://schemas.microsoft.com/office/drawing/2014/main" id="{D5F22368-875C-4ED9-9188-597FBB497151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Palisade/PrecisionTree7/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</sheetNames>
    <definedNames>
      <definedName name="PtreeEvent_WatermarkClick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79DDE-E3D7-478B-A51D-B7CCA181EFAE}" name="Table1" displayName="Table1" ref="A3:D6" totalsRowShown="0" headerRowDxfId="25" dataDxfId="3" headerRowBorderDxfId="24" tableBorderDxfId="23" totalsRowBorderDxfId="22">
  <autoFilter ref="A3:D6" xr:uid="{F1F1B951-D379-4D07-B610-E436C9999547}">
    <filterColumn colId="0" hiddenButton="1"/>
    <filterColumn colId="1" hiddenButton="1"/>
    <filterColumn colId="2" hiddenButton="1"/>
    <filterColumn colId="3" hiddenButton="1"/>
  </autoFilter>
  <tableColumns count="4">
    <tableColumn id="1" xr3:uid="{FF583F52-68D0-4F1D-B119-FF86A40770FA}" name="Decisions" dataCellStyle="Output"/>
    <tableColumn id="2" xr3:uid="{A2B2F284-7EFB-4513-9716-6511B3405168}" name="Avg masks required" dataDxfId="0"/>
    <tableColumn id="3" xr3:uid="{2FDAE819-85BE-4375-8C41-489C2C5DE53F}" name="Price, $" dataDxfId="2"/>
    <tableColumn id="4" xr3:uid="{25E52213-98F1-4850-8CF7-575BEA2901A2}" name="Total Cost" dataDxfId="1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BEB68-0F5D-4442-9B18-35B3D804F332}" name="Table2" displayName="Table2" ref="A10:C14" totalsRowShown="0" headerRowDxfId="21" headerRowBorderDxfId="20" tableBorderDxfId="19" totalsRowBorderDxfId="18">
  <autoFilter ref="A10:C14" xr:uid="{34D422F4-EB2B-48BF-B8D8-E1351952F324}">
    <filterColumn colId="0" hiddenButton="1"/>
    <filterColumn colId="1" hiddenButton="1"/>
    <filterColumn colId="2" hiddenButton="1"/>
  </autoFilter>
  <tableColumns count="3">
    <tableColumn id="1" xr3:uid="{1F56E830-8578-4C5B-B7F1-F8F27AE90D02}" name="Outcomes"/>
    <tableColumn id="2" xr3:uid="{4D8A966D-389A-465B-AAC0-006B37E4B5D6}" name="Defective"/>
    <tableColumn id="3" xr3:uid="{0E150AE2-53D1-4789-BDBC-742240F8A2A6}" name="Non Defective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59234-5901-49D1-A15C-6E5C8BF4F253}" name="Table3" displayName="Table3" ref="A16:C18" headerRowCount="0" totalsRowShown="0" headerRowDxfId="11" dataDxfId="10">
  <tableColumns count="3">
    <tableColumn id="1" xr3:uid="{3BEFFDCE-56CB-48AF-BBD7-38065034BB0A}" name="Column1" headerRowDxfId="17" dataCellStyle="Output"/>
    <tableColumn id="2" xr3:uid="{B9E12F9C-9C8D-4C36-BD2A-BEF261578173}" name="Column2" headerRowDxfId="16" dataDxfId="5"/>
    <tableColumn id="3" xr3:uid="{951E2186-0FEE-47F7-84DE-C32E62B5DB6E}" name="Column3" headerRowDxfId="15" dataDxfId="7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788AAC-E9FE-493E-A402-FDC5E94699D6}" name="Table10" displayName="Table10" ref="A20:C23" totalsRowShown="0" headerRowDxfId="9" dataDxfId="8" headerRowBorderDxfId="12" tableBorderDxfId="13">
  <autoFilter ref="A20:C23" xr:uid="{FA79065F-3EE4-4D3A-9ECC-C9DAFD50A83F}">
    <filterColumn colId="0" hiddenButton="1"/>
    <filterColumn colId="1" hiddenButton="1"/>
    <filterColumn colId="2" hiddenButton="1"/>
  </autoFilter>
  <tableColumns count="3">
    <tableColumn id="1" xr3:uid="{41E803CA-AA42-43A8-8B65-C5517D12C65C}" name="Outcomes" dataCellStyle="Output"/>
    <tableColumn id="2" xr3:uid="{FBA6EF16-346F-4963-B431-B8860B066D2B}" name="Defective" dataDxfId="4"/>
    <tableColumn id="3" xr3:uid="{2F7FD696-1E7F-4557-A6BB-690EB13F2947}" name="Non Defective" dataDxfId="6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7C80-27D6-4EFD-AD4E-924BE6156765}">
  <dimension ref="A1:I28"/>
  <sheetViews>
    <sheetView tabSelected="1" workbookViewId="0">
      <selection activeCell="E15" sqref="E15"/>
    </sheetView>
  </sheetViews>
  <sheetFormatPr defaultRowHeight="12.5" x14ac:dyDescent="0.25"/>
  <cols>
    <col min="1" max="1" width="17.6328125" customWidth="1"/>
    <col min="2" max="2" width="14.36328125" customWidth="1"/>
    <col min="3" max="3" width="18.90625" customWidth="1"/>
    <col min="4" max="4" width="14.7265625" customWidth="1"/>
    <col min="5" max="5" width="17.26953125" customWidth="1"/>
    <col min="6" max="6" width="10.36328125" customWidth="1"/>
    <col min="7" max="7" width="10.6328125" customWidth="1"/>
    <col min="8" max="8" width="10.08984375" customWidth="1"/>
    <col min="9" max="9" width="9.54296875" customWidth="1"/>
  </cols>
  <sheetData>
    <row r="1" spans="1:9" ht="21" x14ac:dyDescent="0.5">
      <c r="A1" s="42" t="s">
        <v>66</v>
      </c>
    </row>
    <row r="2" spans="1:9" ht="13" x14ac:dyDescent="0.3">
      <c r="A2" s="1"/>
    </row>
    <row r="3" spans="1:9" s="3" customFormat="1" ht="26" x14ac:dyDescent="0.3">
      <c r="A3" s="43" t="s">
        <v>5</v>
      </c>
      <c r="B3" s="44" t="s">
        <v>88</v>
      </c>
      <c r="C3" s="44" t="s">
        <v>1</v>
      </c>
      <c r="D3" s="44" t="s">
        <v>87</v>
      </c>
    </row>
    <row r="4" spans="1:9" s="1" customFormat="1" ht="14.5" x14ac:dyDescent="0.35">
      <c r="A4" s="72" t="s">
        <v>67</v>
      </c>
      <c r="B4" s="68">
        <v>6000000</v>
      </c>
      <c r="C4" s="68">
        <v>21</v>
      </c>
      <c r="D4" s="69">
        <v>126000000</v>
      </c>
    </row>
    <row r="5" spans="1:9" s="1" customFormat="1" ht="14.5" x14ac:dyDescent="0.35">
      <c r="A5" s="72" t="s">
        <v>68</v>
      </c>
      <c r="B5" s="68">
        <v>6000000</v>
      </c>
      <c r="C5" s="70">
        <v>20</v>
      </c>
      <c r="D5" s="69">
        <v>120000000</v>
      </c>
    </row>
    <row r="6" spans="1:9" s="1" customFormat="1" ht="14.5" x14ac:dyDescent="0.35">
      <c r="A6" s="72" t="s">
        <v>69</v>
      </c>
      <c r="B6" s="68">
        <v>6000000</v>
      </c>
      <c r="C6" s="71">
        <v>19</v>
      </c>
      <c r="D6" s="69">
        <v>114000000</v>
      </c>
    </row>
    <row r="7" spans="1:9" s="1" customFormat="1" ht="13" x14ac:dyDescent="0.3">
      <c r="A7" s="40"/>
      <c r="B7" s="41"/>
      <c r="C7" s="41"/>
    </row>
    <row r="8" spans="1:9" s="1" customFormat="1" ht="13" x14ac:dyDescent="0.3"/>
    <row r="9" spans="1:9" s="1" customFormat="1" ht="13" x14ac:dyDescent="0.3">
      <c r="B9" s="51" t="s">
        <v>83</v>
      </c>
    </row>
    <row r="10" spans="1:9" s="1" customFormat="1" ht="11.4" customHeight="1" x14ac:dyDescent="0.3">
      <c r="A10" s="67" t="s">
        <v>4</v>
      </c>
      <c r="B10" s="53" t="s">
        <v>70</v>
      </c>
      <c r="C10" s="53" t="s">
        <v>71</v>
      </c>
    </row>
    <row r="11" spans="1:9" s="1" customFormat="1" ht="12.65" customHeight="1" x14ac:dyDescent="0.35">
      <c r="A11" s="72" t="s">
        <v>2</v>
      </c>
      <c r="B11" s="56">
        <v>600000</v>
      </c>
      <c r="C11" s="56">
        <v>5400000</v>
      </c>
    </row>
    <row r="12" spans="1:9" s="1" customFormat="1" ht="12.65" customHeight="1" x14ac:dyDescent="0.35">
      <c r="A12" s="72" t="s">
        <v>6</v>
      </c>
      <c r="B12" s="57">
        <f>0.1</f>
        <v>0.1</v>
      </c>
      <c r="C12" s="57">
        <v>0.9</v>
      </c>
    </row>
    <row r="13" spans="1:9" s="1" customFormat="1" ht="14.5" x14ac:dyDescent="0.35">
      <c r="A13" s="72" t="s">
        <v>59</v>
      </c>
      <c r="B13" s="58">
        <f>B11*C4</f>
        <v>12600000</v>
      </c>
      <c r="C13" s="58">
        <f>C11*C4</f>
        <v>113400000</v>
      </c>
    </row>
    <row r="14" spans="1:9" s="6" customFormat="1" ht="14" customHeight="1" x14ac:dyDescent="0.3">
      <c r="B14" s="1" t="s">
        <v>84</v>
      </c>
      <c r="G14"/>
      <c r="H14"/>
      <c r="I14"/>
    </row>
    <row r="15" spans="1:9" s="1" customFormat="1" ht="13" x14ac:dyDescent="0.3">
      <c r="A15" s="67" t="s">
        <v>4</v>
      </c>
      <c r="B15" s="52" t="s">
        <v>70</v>
      </c>
      <c r="C15" s="52" t="s">
        <v>71</v>
      </c>
      <c r="D15" s="45"/>
      <c r="G15"/>
      <c r="H15"/>
      <c r="I15"/>
    </row>
    <row r="16" spans="1:9" s="1" customFormat="1" ht="14.5" x14ac:dyDescent="0.35">
      <c r="A16" s="72" t="s">
        <v>2</v>
      </c>
      <c r="B16" s="59">
        <v>2400000</v>
      </c>
      <c r="C16" s="59">
        <v>3600000</v>
      </c>
      <c r="F16"/>
      <c r="G16"/>
      <c r="H16"/>
    </row>
    <row r="17" spans="1:8" s="1" customFormat="1" ht="14.5" x14ac:dyDescent="0.35">
      <c r="A17" s="72" t="s">
        <v>6</v>
      </c>
      <c r="B17" s="60">
        <f>0.4</f>
        <v>0.4</v>
      </c>
      <c r="C17" s="60">
        <v>0.6</v>
      </c>
      <c r="F17"/>
      <c r="G17"/>
      <c r="H17"/>
    </row>
    <row r="18" spans="1:8" s="4" customFormat="1" ht="14.5" x14ac:dyDescent="0.35">
      <c r="A18" s="72" t="s">
        <v>59</v>
      </c>
      <c r="B18" s="61">
        <f>B16*C5</f>
        <v>48000000</v>
      </c>
      <c r="C18" s="61">
        <f>C16*C5</f>
        <v>72000000</v>
      </c>
      <c r="D18" s="5"/>
      <c r="E18" s="11"/>
      <c r="F18"/>
      <c r="G18"/>
      <c r="H18"/>
    </row>
    <row r="19" spans="1:8" s="7" customFormat="1" ht="13" x14ac:dyDescent="0.3">
      <c r="B19" s="51" t="s">
        <v>85</v>
      </c>
      <c r="C19" s="2" t="s">
        <v>0</v>
      </c>
      <c r="D19" s="2"/>
      <c r="F19" s="8"/>
    </row>
    <row r="20" spans="1:8" s="1" customFormat="1" ht="13" x14ac:dyDescent="0.3">
      <c r="A20" s="67" t="s">
        <v>4</v>
      </c>
      <c r="B20" s="54" t="s">
        <v>70</v>
      </c>
      <c r="C20" s="55" t="s">
        <v>71</v>
      </c>
      <c r="D20" s="10"/>
      <c r="F20"/>
    </row>
    <row r="21" spans="1:8" s="9" customFormat="1" ht="14.5" x14ac:dyDescent="0.35">
      <c r="A21" s="72" t="s">
        <v>2</v>
      </c>
      <c r="B21" s="62">
        <v>3600000</v>
      </c>
      <c r="C21" s="63">
        <v>2400000</v>
      </c>
    </row>
    <row r="22" spans="1:8" s="9" customFormat="1" ht="14.5" x14ac:dyDescent="0.35">
      <c r="A22" s="72" t="s">
        <v>6</v>
      </c>
      <c r="B22" s="64">
        <f>0.6</f>
        <v>0.6</v>
      </c>
      <c r="C22" s="65">
        <v>0.4</v>
      </c>
    </row>
    <row r="23" spans="1:8" ht="14.5" x14ac:dyDescent="0.35">
      <c r="A23" s="72" t="s">
        <v>59</v>
      </c>
      <c r="B23" s="66">
        <f>B21*C6</f>
        <v>68400000</v>
      </c>
      <c r="C23" s="66">
        <f>C21*C6</f>
        <v>45600000</v>
      </c>
    </row>
    <row r="27" spans="1:8" ht="13" x14ac:dyDescent="0.3">
      <c r="A27" s="1"/>
      <c r="B27" s="1"/>
      <c r="C27" s="1"/>
      <c r="D27" s="1"/>
    </row>
    <row r="28" spans="1:8" s="1" customFormat="1" ht="13" x14ac:dyDescent="0.3">
      <c r="A28"/>
      <c r="B28"/>
      <c r="C28"/>
      <c r="D28"/>
      <c r="F28"/>
    </row>
  </sheetData>
  <pageMargins left="0.75" right="0.75" top="1" bottom="1" header="0.5" footer="0.5"/>
  <pageSetup orientation="landscape" r:id="rId1"/>
  <headerFooter alignWithMargins="0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0087-AB18-4BEB-82B6-6B85AC516DA7}">
  <dimension ref="B21:E40"/>
  <sheetViews>
    <sheetView topLeftCell="A22" workbookViewId="0">
      <selection activeCell="B44" sqref="B44"/>
    </sheetView>
  </sheetViews>
  <sheetFormatPr defaultRowHeight="12.5" x14ac:dyDescent="0.25"/>
  <cols>
    <col min="1" max="1" width="16.6328125" customWidth="1"/>
    <col min="2" max="2" width="20.36328125" customWidth="1"/>
    <col min="3" max="4" width="21.36328125" customWidth="1"/>
    <col min="5" max="5" width="16.6328125" customWidth="1"/>
  </cols>
  <sheetData>
    <row r="21" spans="2:5" ht="12.5" customHeight="1" x14ac:dyDescent="0.25">
      <c r="D21" s="23">
        <v>0.1</v>
      </c>
      <c r="E21" s="16">
        <f>_xll.PTreeNodeProbability(treeCalc_1!$F$2,5)</f>
        <v>0.1</v>
      </c>
    </row>
    <row r="22" spans="2:5" ht="12.5" customHeight="1" x14ac:dyDescent="0.25">
      <c r="D22" s="17">
        <v>-12600000</v>
      </c>
      <c r="E22" s="15">
        <f>_xll.PTreeNodeValue(treeCalc_1!$F$2,5)</f>
        <v>-138600000</v>
      </c>
    </row>
    <row r="23" spans="2:5" ht="12.5" customHeight="1" x14ac:dyDescent="0.25">
      <c r="C23" s="20" t="b">
        <f>_xll.PTreeNodeDecision(treeCalc_1!$F$2,2)</f>
        <v>1</v>
      </c>
      <c r="D23" s="21" t="s">
        <v>62</v>
      </c>
    </row>
    <row r="24" spans="2:5" ht="12.5" customHeight="1" x14ac:dyDescent="0.25">
      <c r="C24" s="17">
        <v>-126000000</v>
      </c>
      <c r="D24" s="22">
        <f>_xll.PTreeNodeValue(treeCalc_1!$F$2,2)</f>
        <v>-25200000</v>
      </c>
    </row>
    <row r="25" spans="2:5" ht="12.5" customHeight="1" x14ac:dyDescent="0.25">
      <c r="D25" s="23">
        <v>0.9</v>
      </c>
      <c r="E25" s="16">
        <f>_xll.PTreeNodeProbability(treeCalc_1!$F$2,6)</f>
        <v>0.9</v>
      </c>
    </row>
    <row r="26" spans="2:5" ht="12.5" customHeight="1" x14ac:dyDescent="0.25">
      <c r="D26" s="17">
        <v>113400000</v>
      </c>
      <c r="E26" s="15">
        <f>_xll.PTreeNodeValue(treeCalc_1!$F$2,6)</f>
        <v>-12600000</v>
      </c>
    </row>
    <row r="27" spans="2:5" ht="12.5" customHeight="1" x14ac:dyDescent="0.25">
      <c r="B27" s="17"/>
      <c r="C27" s="18" t="s">
        <v>53</v>
      </c>
    </row>
    <row r="28" spans="2:5" ht="12.5" customHeight="1" x14ac:dyDescent="0.25">
      <c r="B28" s="17"/>
      <c r="C28" s="19">
        <f>_xll.PTreeNodeValue(treeCalc_1!$F$2,1)</f>
        <v>-25200000</v>
      </c>
    </row>
    <row r="29" spans="2:5" ht="12.5" customHeight="1" x14ac:dyDescent="0.25">
      <c r="D29" s="23">
        <v>0.4</v>
      </c>
      <c r="E29" s="16">
        <f>_xll.PTreeNodeProbability(treeCalc_1!$F$2,7)</f>
        <v>0</v>
      </c>
    </row>
    <row r="30" spans="2:5" ht="12.5" customHeight="1" x14ac:dyDescent="0.25">
      <c r="D30" s="17">
        <v>48000000</v>
      </c>
      <c r="E30" s="15">
        <f>_xll.PTreeNodeValue(treeCalc_1!$F$2,7)</f>
        <v>-72000000</v>
      </c>
    </row>
    <row r="31" spans="2:5" ht="12.5" customHeight="1" x14ac:dyDescent="0.25">
      <c r="C31" s="20" t="b">
        <f>_xll.PTreeNodeDecision(treeCalc_1!$F$2,3)</f>
        <v>0</v>
      </c>
      <c r="D31" s="21" t="s">
        <v>62</v>
      </c>
    </row>
    <row r="32" spans="2:5" ht="12.5" customHeight="1" x14ac:dyDescent="0.25">
      <c r="C32" s="17">
        <v>-120000000</v>
      </c>
      <c r="D32" s="22">
        <f>_xll.PTreeNodeValue(treeCalc_1!$F$2,3)</f>
        <v>-57600000</v>
      </c>
    </row>
    <row r="33" spans="3:5" ht="12.5" customHeight="1" x14ac:dyDescent="0.25">
      <c r="D33" s="23">
        <v>0.6</v>
      </c>
      <c r="E33" s="16">
        <f>_xll.PTreeNodeProbability(treeCalc_1!$F$2,8)</f>
        <v>0</v>
      </c>
    </row>
    <row r="34" spans="3:5" ht="12.5" customHeight="1" x14ac:dyDescent="0.25">
      <c r="D34" s="17">
        <v>72000000</v>
      </c>
      <c r="E34" s="15">
        <f>_xll.PTreeNodeValue(treeCalc_1!$F$2,8)</f>
        <v>-48000000</v>
      </c>
    </row>
    <row r="35" spans="3:5" ht="12.5" customHeight="1" x14ac:dyDescent="0.25">
      <c r="D35" s="23">
        <v>0.6</v>
      </c>
      <c r="E35" s="16">
        <f>_xll.PTreeNodeProbability(treeCalc_1!$F$2,9)</f>
        <v>0</v>
      </c>
    </row>
    <row r="36" spans="3:5" ht="12.5" customHeight="1" x14ac:dyDescent="0.25">
      <c r="D36" s="17">
        <v>68400000</v>
      </c>
      <c r="E36" s="15">
        <f>_xll.PTreeNodeValue(treeCalc_1!$F$2,9)</f>
        <v>-45600000</v>
      </c>
    </row>
    <row r="37" spans="3:5" ht="12.5" customHeight="1" x14ac:dyDescent="0.25">
      <c r="C37" s="20" t="b">
        <f>_xll.PTreeNodeDecision(treeCalc_1!$F$2,4)</f>
        <v>0</v>
      </c>
      <c r="D37" s="21" t="s">
        <v>62</v>
      </c>
    </row>
    <row r="38" spans="3:5" ht="12.5" customHeight="1" x14ac:dyDescent="0.25">
      <c r="C38" s="17">
        <v>-114000000</v>
      </c>
      <c r="D38" s="22">
        <f>_xll.PTreeNodeValue(treeCalc_1!$F$2,4)</f>
        <v>-54720000</v>
      </c>
    </row>
    <row r="39" spans="3:5" ht="12.5" customHeight="1" x14ac:dyDescent="0.25">
      <c r="D39" s="23">
        <v>0.4</v>
      </c>
      <c r="E39" s="16">
        <f>_xll.PTreeNodeProbability(treeCalc_1!$F$2,10)</f>
        <v>0</v>
      </c>
    </row>
    <row r="40" spans="3:5" ht="12.5" customHeight="1" x14ac:dyDescent="0.25">
      <c r="D40" s="17">
        <v>45600000</v>
      </c>
      <c r="E40" s="15">
        <f>_xll.PTreeNodeValue(treeCalc_1!$F$2,10)</f>
        <v>-68400000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806C-99F5-4E0A-A4AA-147AA900071C}">
  <dimension ref="A1:P20"/>
  <sheetViews>
    <sheetView workbookViewId="0"/>
  </sheetViews>
  <sheetFormatPr defaultColWidth="15.6328125" defaultRowHeight="12.5" x14ac:dyDescent="0.25"/>
  <cols>
    <col min="1" max="16384" width="15.6328125" style="13"/>
  </cols>
  <sheetData>
    <row r="1" spans="1:16" x14ac:dyDescent="0.25">
      <c r="A1" s="13" t="s">
        <v>3</v>
      </c>
      <c r="B1" s="12" t="s">
        <v>74</v>
      </c>
      <c r="E1" s="13" t="s">
        <v>14</v>
      </c>
      <c r="F1" s="13">
        <v>3</v>
      </c>
      <c r="H1" s="13" t="s">
        <v>21</v>
      </c>
      <c r="I1" s="12" t="s">
        <v>46</v>
      </c>
      <c r="K1" s="13" t="s">
        <v>26</v>
      </c>
      <c r="L1" s="13">
        <v>100</v>
      </c>
    </row>
    <row r="2" spans="1:16" x14ac:dyDescent="0.25">
      <c r="A2" s="13" t="s">
        <v>7</v>
      </c>
      <c r="B2" s="13" t="e">
        <f>'Decision Tree'!#REF!</f>
        <v>#REF!</v>
      </c>
      <c r="E2" s="13" t="s">
        <v>16</v>
      </c>
      <c r="F2" s="13">
        <f>_xll.PTreeEvaluate5(B3,$L$11:$L$20,$J$11:$J$20,$K$11:$K$20,$N$11:$N$20,$G$11:$G$20,,L1)</f>
        <v>1955731</v>
      </c>
    </row>
    <row r="3" spans="1:16" x14ac:dyDescent="0.25">
      <c r="A3" s="13" t="s">
        <v>8</v>
      </c>
      <c r="B3" s="13" t="s">
        <v>72</v>
      </c>
      <c r="E3" s="13" t="s">
        <v>17</v>
      </c>
      <c r="F3" s="12" t="s">
        <v>54</v>
      </c>
      <c r="H3" s="13" t="s">
        <v>22</v>
      </c>
      <c r="I3" s="14" t="s">
        <v>44</v>
      </c>
    </row>
    <row r="4" spans="1:16" x14ac:dyDescent="0.25">
      <c r="A4" s="13" t="s">
        <v>9</v>
      </c>
      <c r="B4" s="13" t="s">
        <v>42</v>
      </c>
      <c r="E4" s="13" t="s">
        <v>18</v>
      </c>
      <c r="F4" s="12" t="s">
        <v>43</v>
      </c>
      <c r="H4" s="13" t="s">
        <v>23</v>
      </c>
      <c r="I4" s="12" t="s">
        <v>45</v>
      </c>
    </row>
    <row r="5" spans="1:16" x14ac:dyDescent="0.25">
      <c r="A5" s="13" t="s">
        <v>10</v>
      </c>
      <c r="B5" s="13">
        <v>0</v>
      </c>
      <c r="E5" s="13" t="s">
        <v>19</v>
      </c>
      <c r="F5" s="12" t="s">
        <v>43</v>
      </c>
      <c r="H5" s="13" t="s">
        <v>24</v>
      </c>
      <c r="I5" s="14" t="s">
        <v>44</v>
      </c>
    </row>
    <row r="6" spans="1:16" x14ac:dyDescent="0.25">
      <c r="A6" s="13" t="s">
        <v>11</v>
      </c>
      <c r="E6" s="13" t="s">
        <v>20</v>
      </c>
      <c r="F6" s="12" t="s">
        <v>54</v>
      </c>
      <c r="H6" s="13" t="s">
        <v>25</v>
      </c>
      <c r="I6" s="12" t="s">
        <v>45</v>
      </c>
    </row>
    <row r="7" spans="1:16" x14ac:dyDescent="0.25">
      <c r="A7" s="13" t="s">
        <v>12</v>
      </c>
      <c r="E7" s="13" t="s">
        <v>15</v>
      </c>
      <c r="F7" s="12" t="s">
        <v>73</v>
      </c>
    </row>
    <row r="8" spans="1:16" x14ac:dyDescent="0.25">
      <c r="A8" s="13" t="s">
        <v>13</v>
      </c>
      <c r="B8" s="13">
        <v>10</v>
      </c>
    </row>
    <row r="10" spans="1:16" x14ac:dyDescent="0.25">
      <c r="A10" s="13" t="s">
        <v>27</v>
      </c>
      <c r="B10" s="13" t="s">
        <v>28</v>
      </c>
      <c r="C10" s="13" t="s">
        <v>29</v>
      </c>
      <c r="D10" s="13" t="s">
        <v>30</v>
      </c>
      <c r="E10" s="13" t="s">
        <v>31</v>
      </c>
      <c r="F10" s="13" t="s">
        <v>32</v>
      </c>
      <c r="G10" s="13" t="s">
        <v>33</v>
      </c>
      <c r="H10" s="13" t="s">
        <v>34</v>
      </c>
      <c r="I10" s="13" t="s">
        <v>35</v>
      </c>
      <c r="J10" s="13" t="s">
        <v>36</v>
      </c>
      <c r="K10" s="13" t="s">
        <v>37</v>
      </c>
      <c r="L10" s="13" t="s">
        <v>8</v>
      </c>
      <c r="M10" s="13" t="s">
        <v>38</v>
      </c>
      <c r="N10" s="13" t="s">
        <v>39</v>
      </c>
      <c r="O10" s="13" t="s">
        <v>40</v>
      </c>
      <c r="P10" s="13" t="s">
        <v>41</v>
      </c>
    </row>
    <row r="11" spans="1:16" x14ac:dyDescent="0.25">
      <c r="A11" s="13">
        <f>'Decision Tree'!$C$28</f>
        <v>-25200000</v>
      </c>
      <c r="B11" s="13" t="str">
        <f>B1</f>
        <v>Supplier Decision</v>
      </c>
      <c r="C11" s="13">
        <v>0</v>
      </c>
      <c r="I11" s="13" t="s">
        <v>47</v>
      </c>
      <c r="J11" s="13">
        <f>'Decision Tree'!$B$28</f>
        <v>0</v>
      </c>
      <c r="K11" s="13">
        <f>'Decision Tree'!$B$27</f>
        <v>0</v>
      </c>
      <c r="L11" s="13" t="s">
        <v>75</v>
      </c>
      <c r="M11" s="12" t="s">
        <v>48</v>
      </c>
      <c r="O11" s="13" t="str">
        <f>'Decision Tree'!$C$27</f>
        <v>Decision</v>
      </c>
      <c r="P11" s="13" t="b">
        <v>0</v>
      </c>
    </row>
    <row r="12" spans="1:16" x14ac:dyDescent="0.25">
      <c r="A12" s="13">
        <f>'Decision Tree'!$D$24</f>
        <v>-25200000</v>
      </c>
      <c r="B12" s="12" t="s">
        <v>76</v>
      </c>
      <c r="C12" s="13">
        <v>0</v>
      </c>
      <c r="I12" s="13" t="s">
        <v>47</v>
      </c>
      <c r="J12" s="13">
        <f>'Decision Tree'!$C$24</f>
        <v>-126000000</v>
      </c>
      <c r="L12" s="13" t="s">
        <v>63</v>
      </c>
      <c r="M12" s="12" t="s">
        <v>48</v>
      </c>
      <c r="O12" s="13" t="str">
        <f>'Decision Tree'!$D$23</f>
        <v>Chance</v>
      </c>
      <c r="P12" s="13" t="b">
        <v>0</v>
      </c>
    </row>
    <row r="13" spans="1:16" x14ac:dyDescent="0.25">
      <c r="A13" s="13">
        <f>'Decision Tree'!$D$32</f>
        <v>-57600000</v>
      </c>
      <c r="B13" s="12" t="s">
        <v>77</v>
      </c>
      <c r="C13" s="13">
        <v>0</v>
      </c>
      <c r="I13" s="13" t="s">
        <v>47</v>
      </c>
      <c r="J13" s="13">
        <f>'Decision Tree'!$C$32</f>
        <v>-120000000</v>
      </c>
      <c r="L13" s="13" t="s">
        <v>79</v>
      </c>
      <c r="M13" s="12" t="s">
        <v>48</v>
      </c>
      <c r="O13" s="13" t="str">
        <f>'Decision Tree'!$D$31</f>
        <v>Chance</v>
      </c>
      <c r="P13" s="13" t="b">
        <v>0</v>
      </c>
    </row>
    <row r="14" spans="1:16" x14ac:dyDescent="0.25">
      <c r="A14" s="13">
        <f>'Decision Tree'!$D$38</f>
        <v>-54720000</v>
      </c>
      <c r="B14" s="12" t="s">
        <v>78</v>
      </c>
      <c r="C14" s="13">
        <v>0</v>
      </c>
      <c r="I14" s="13" t="s">
        <v>47</v>
      </c>
      <c r="J14" s="13">
        <f>'Decision Tree'!$C$38</f>
        <v>-114000000</v>
      </c>
      <c r="L14" s="13" t="s">
        <v>80</v>
      </c>
      <c r="M14" s="12" t="s">
        <v>48</v>
      </c>
      <c r="O14" s="13" t="str">
        <f>'Decision Tree'!$D$37</f>
        <v>Chance</v>
      </c>
      <c r="P14" s="13" t="b">
        <v>0</v>
      </c>
    </row>
    <row r="15" spans="1:16" x14ac:dyDescent="0.25">
      <c r="A15" s="13">
        <f>'Decision Tree'!$E$22</f>
        <v>-138600000</v>
      </c>
      <c r="B15" s="12" t="s">
        <v>70</v>
      </c>
      <c r="C15" s="13">
        <v>0</v>
      </c>
      <c r="H15" s="13" t="s">
        <v>47</v>
      </c>
      <c r="I15" s="13" t="s">
        <v>47</v>
      </c>
      <c r="J15" s="13">
        <f>'Decision Tree'!$D$22</f>
        <v>-12600000</v>
      </c>
      <c r="K15" s="13">
        <f>'Decision Tree'!$D$21</f>
        <v>0.1</v>
      </c>
      <c r="L15" s="13" t="s">
        <v>49</v>
      </c>
      <c r="M15" s="12" t="s">
        <v>48</v>
      </c>
      <c r="P15" s="13" t="b">
        <v>0</v>
      </c>
    </row>
    <row r="16" spans="1:16" x14ac:dyDescent="0.25">
      <c r="A16" s="13">
        <f>'Decision Tree'!$E$26</f>
        <v>-12600000</v>
      </c>
      <c r="B16" s="12" t="s">
        <v>71</v>
      </c>
      <c r="C16" s="13">
        <v>0</v>
      </c>
      <c r="H16" s="13" t="s">
        <v>47</v>
      </c>
      <c r="I16" s="13" t="s">
        <v>47</v>
      </c>
      <c r="J16" s="13">
        <f>'Decision Tree'!$D$26</f>
        <v>113400000</v>
      </c>
      <c r="K16" s="13">
        <f>'Decision Tree'!$D$25</f>
        <v>0.9</v>
      </c>
      <c r="L16" s="13" t="s">
        <v>49</v>
      </c>
      <c r="M16" s="12" t="s">
        <v>48</v>
      </c>
      <c r="P16" s="13" t="b">
        <v>0</v>
      </c>
    </row>
    <row r="17" spans="1:16" x14ac:dyDescent="0.25">
      <c r="A17" s="13">
        <f>'Decision Tree'!$E$30</f>
        <v>-72000000</v>
      </c>
      <c r="B17" s="12" t="s">
        <v>70</v>
      </c>
      <c r="C17" s="13">
        <v>0</v>
      </c>
      <c r="H17" s="13" t="s">
        <v>47</v>
      </c>
      <c r="I17" s="13" t="s">
        <v>47</v>
      </c>
      <c r="J17" s="13">
        <f>'Decision Tree'!$D$30</f>
        <v>48000000</v>
      </c>
      <c r="K17" s="13">
        <f>'Decision Tree'!$D$29</f>
        <v>0.4</v>
      </c>
      <c r="L17" s="13" t="s">
        <v>50</v>
      </c>
      <c r="M17" s="12" t="s">
        <v>48</v>
      </c>
      <c r="P17" s="13" t="b">
        <v>0</v>
      </c>
    </row>
    <row r="18" spans="1:16" x14ac:dyDescent="0.25">
      <c r="A18" s="13">
        <f>'Decision Tree'!$E$34</f>
        <v>-48000000</v>
      </c>
      <c r="B18" s="12" t="s">
        <v>71</v>
      </c>
      <c r="C18" s="13">
        <v>0</v>
      </c>
      <c r="H18" s="13" t="s">
        <v>47</v>
      </c>
      <c r="I18" s="13" t="s">
        <v>47</v>
      </c>
      <c r="J18" s="13">
        <f>'Decision Tree'!$D$34</f>
        <v>72000000</v>
      </c>
      <c r="K18" s="13">
        <f>'Decision Tree'!$D$33</f>
        <v>0.6</v>
      </c>
      <c r="L18" s="13" t="s">
        <v>50</v>
      </c>
      <c r="M18" s="12" t="s">
        <v>48</v>
      </c>
      <c r="P18" s="13" t="b">
        <v>0</v>
      </c>
    </row>
    <row r="19" spans="1:16" x14ac:dyDescent="0.25">
      <c r="A19" s="13">
        <f>'Decision Tree'!$E$36</f>
        <v>-45600000</v>
      </c>
      <c r="B19" s="12" t="s">
        <v>70</v>
      </c>
      <c r="C19" s="13">
        <v>0</v>
      </c>
      <c r="H19" s="13" t="s">
        <v>47</v>
      </c>
      <c r="I19" s="13" t="s">
        <v>47</v>
      </c>
      <c r="J19" s="13">
        <f>'Decision Tree'!$D$36</f>
        <v>68400000</v>
      </c>
      <c r="K19" s="13">
        <f>'Decision Tree'!$D$35</f>
        <v>0.6</v>
      </c>
      <c r="L19" s="13" t="s">
        <v>52</v>
      </c>
      <c r="M19" s="12" t="s">
        <v>48</v>
      </c>
      <c r="P19" s="13" t="b">
        <v>0</v>
      </c>
    </row>
    <row r="20" spans="1:16" x14ac:dyDescent="0.25">
      <c r="A20" s="13">
        <f>'Decision Tree'!$E$40</f>
        <v>-68400000</v>
      </c>
      <c r="B20" s="12" t="s">
        <v>71</v>
      </c>
      <c r="C20" s="13">
        <v>0</v>
      </c>
      <c r="H20" s="13" t="s">
        <v>47</v>
      </c>
      <c r="I20" s="13" t="s">
        <v>47</v>
      </c>
      <c r="J20" s="13">
        <f>'Decision Tree'!$D$40</f>
        <v>45600000</v>
      </c>
      <c r="K20" s="13">
        <f>'Decision Tree'!$D$39</f>
        <v>0.4</v>
      </c>
      <c r="L20" s="13" t="s">
        <v>52</v>
      </c>
      <c r="M20" s="12" t="s">
        <v>48</v>
      </c>
      <c r="P20" s="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5BF8-3B80-44BA-B6E3-BB335B76B773}">
  <dimension ref="A1:D13"/>
  <sheetViews>
    <sheetView showGridLines="0" workbookViewId="0"/>
  </sheetViews>
  <sheetFormatPr defaultColWidth="9.08984375" defaultRowHeight="12.5" x14ac:dyDescent="0.25"/>
  <cols>
    <col min="1" max="1" width="20.36328125" customWidth="1"/>
    <col min="2" max="3" width="21.36328125" customWidth="1"/>
    <col min="4" max="4" width="16.6328125" customWidth="1"/>
  </cols>
  <sheetData>
    <row r="1" spans="1:4" s="24" customFormat="1" ht="17.5" x14ac:dyDescent="0.35">
      <c r="A1" s="37" t="s">
        <v>61</v>
      </c>
    </row>
    <row r="2" spans="1:4" s="35" customFormat="1" ht="10" x14ac:dyDescent="0.2">
      <c r="A2" s="38" t="s">
        <v>64</v>
      </c>
    </row>
    <row r="3" spans="1:4" s="35" customFormat="1" ht="10" x14ac:dyDescent="0.2">
      <c r="A3" s="38" t="s">
        <v>81</v>
      </c>
    </row>
    <row r="4" spans="1:4" s="36" customFormat="1" ht="10" x14ac:dyDescent="0.2">
      <c r="A4" s="39" t="s">
        <v>82</v>
      </c>
    </row>
    <row r="6" spans="1:4" ht="12.5" customHeight="1" x14ac:dyDescent="0.25">
      <c r="C6" s="23">
        <v>0.1</v>
      </c>
      <c r="D6" s="16">
        <v>0.1</v>
      </c>
    </row>
    <row r="7" spans="1:4" ht="12.5" customHeight="1" x14ac:dyDescent="0.25">
      <c r="C7" s="17">
        <v>-12600000</v>
      </c>
      <c r="D7" s="15">
        <v>-138600000</v>
      </c>
    </row>
    <row r="8" spans="1:4" ht="12.5" customHeight="1" x14ac:dyDescent="0.25">
      <c r="B8" s="20" t="b">
        <v>1</v>
      </c>
      <c r="C8" s="21" t="s">
        <v>62</v>
      </c>
    </row>
    <row r="9" spans="1:4" ht="12.5" customHeight="1" x14ac:dyDescent="0.25">
      <c r="B9" s="17">
        <v>-126000000</v>
      </c>
      <c r="C9" s="22">
        <v>-25200000</v>
      </c>
    </row>
    <row r="10" spans="1:4" ht="12.5" customHeight="1" x14ac:dyDescent="0.25">
      <c r="C10" s="23">
        <v>0.9</v>
      </c>
      <c r="D10" s="16">
        <v>0.9</v>
      </c>
    </row>
    <row r="11" spans="1:4" ht="12.5" customHeight="1" x14ac:dyDescent="0.25">
      <c r="C11" s="17">
        <v>113400000</v>
      </c>
      <c r="D11" s="15">
        <v>-12600000</v>
      </c>
    </row>
    <row r="12" spans="1:4" ht="12.5" customHeight="1" x14ac:dyDescent="0.25">
      <c r="A12" s="17"/>
      <c r="B12" s="18" t="s">
        <v>53</v>
      </c>
    </row>
    <row r="13" spans="1:4" ht="12.5" customHeight="1" x14ac:dyDescent="0.25">
      <c r="A13" s="17"/>
      <c r="B13" s="19">
        <v>-25200000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13BF-95AD-4B94-B944-10C7067F4A8F}">
  <dimension ref="B1:D37"/>
  <sheetViews>
    <sheetView showGridLines="0" topLeftCell="A28" workbookViewId="0">
      <selection activeCell="A7" sqref="A7"/>
    </sheetView>
  </sheetViews>
  <sheetFormatPr defaultColWidth="9.08984375" defaultRowHeight="12.5" x14ac:dyDescent="0.25"/>
  <cols>
    <col min="1" max="1" width="0.26953125" customWidth="1"/>
    <col min="3" max="3" width="8.6328125" bestFit="1" customWidth="1"/>
    <col min="4" max="4" width="8.26953125" bestFit="1" customWidth="1"/>
  </cols>
  <sheetData>
    <row r="1" spans="2:2" s="24" customFormat="1" ht="17.5" x14ac:dyDescent="0.35">
      <c r="B1" s="37" t="s">
        <v>55</v>
      </c>
    </row>
    <row r="2" spans="2:2" s="35" customFormat="1" ht="10" x14ac:dyDescent="0.2">
      <c r="B2" s="38" t="s">
        <v>64</v>
      </c>
    </row>
    <row r="3" spans="2:2" s="35" customFormat="1" ht="10" x14ac:dyDescent="0.2">
      <c r="B3" s="38" t="s">
        <v>86</v>
      </c>
    </row>
    <row r="4" spans="2:2" s="35" customFormat="1" ht="10" x14ac:dyDescent="0.2">
      <c r="B4" s="38" t="s">
        <v>82</v>
      </c>
    </row>
    <row r="5" spans="2:2" s="36" customFormat="1" ht="10" x14ac:dyDescent="0.2">
      <c r="B5" s="39" t="s">
        <v>65</v>
      </c>
    </row>
    <row r="32" ht="13" thickBot="1" x14ac:dyDescent="0.3"/>
    <row r="33" spans="2:4" ht="13.5" thickBot="1" x14ac:dyDescent="0.35">
      <c r="B33" s="46" t="s">
        <v>56</v>
      </c>
      <c r="C33" s="47"/>
      <c r="D33" s="48"/>
    </row>
    <row r="34" spans="2:4" x14ac:dyDescent="0.25">
      <c r="B34" s="27"/>
      <c r="C34" s="49" t="s">
        <v>60</v>
      </c>
      <c r="D34" s="50"/>
    </row>
    <row r="35" spans="2:4" x14ac:dyDescent="0.25">
      <c r="B35" s="28"/>
      <c r="C35" s="25" t="s">
        <v>59</v>
      </c>
      <c r="D35" s="26" t="s">
        <v>51</v>
      </c>
    </row>
    <row r="36" spans="2:4" x14ac:dyDescent="0.25">
      <c r="B36" s="29" t="s">
        <v>57</v>
      </c>
      <c r="C36" s="33">
        <v>-138600000</v>
      </c>
      <c r="D36" s="31">
        <v>0.1</v>
      </c>
    </row>
    <row r="37" spans="2:4" ht="13" thickBot="1" x14ac:dyDescent="0.3">
      <c r="B37" s="30" t="s">
        <v>58</v>
      </c>
      <c r="C37" s="34">
        <v>-12600000</v>
      </c>
      <c r="D37" s="32">
        <v>0.9</v>
      </c>
    </row>
  </sheetData>
  <mergeCells count="2">
    <mergeCell ref="B33:D33"/>
    <mergeCell ref="C34:D3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Formulation</vt:lpstr>
      <vt:lpstr>Decision Tree</vt:lpstr>
      <vt:lpstr>treeCalc_1</vt:lpstr>
      <vt:lpstr>_PalUtilTempWorksheet</vt:lpstr>
      <vt:lpstr>Optimal Tree</vt:lpstr>
      <vt:lpstr>Probability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</dc:creator>
  <cp:lastModifiedBy>Sruthi Bodapati</cp:lastModifiedBy>
  <cp:lastPrinted>2017-02-20T23:05:58Z</cp:lastPrinted>
  <dcterms:created xsi:type="dcterms:W3CDTF">1999-02-28T22:12:52Z</dcterms:created>
  <dcterms:modified xsi:type="dcterms:W3CDTF">2020-05-12T01:11:42Z</dcterms:modified>
</cp:coreProperties>
</file>