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\EXCEL\Excel Task\Excel Task-1\"/>
    </mc:Choice>
  </mc:AlternateContent>
  <xr:revisionPtr revIDLastSave="0" documentId="13_ncr:1_{5F3FDA53-4571-4747-B443-EB1874AA59A4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cn.WorksheetConnection_Q8A1D11" hidden="1">'Q8'!$A$1:$D$11</definedName>
  </definedNames>
  <calcPr calcId="191029"/>
  <pivotCaches>
    <pivotCache cacheId="0" r:id="rId11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Q8!$A$1:$D$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5" l="1"/>
  <c r="C4" i="5"/>
  <c r="B2" i="10"/>
  <c r="B3" i="10"/>
  <c r="B4" i="10"/>
  <c r="B5" i="10"/>
  <c r="I3" i="9"/>
  <c r="I4" i="9"/>
  <c r="I5" i="9"/>
  <c r="I6" i="9"/>
  <c r="I7" i="9"/>
  <c r="I8" i="9"/>
  <c r="I9" i="9"/>
  <c r="I10" i="9"/>
  <c r="I11" i="9"/>
  <c r="I12" i="9"/>
  <c r="I13" i="9"/>
  <c r="I2" i="9"/>
  <c r="I3" i="4"/>
  <c r="I4" i="4"/>
  <c r="I2" i="4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3" i="9"/>
  <c r="C4" i="9"/>
  <c r="C5" i="9"/>
  <c r="C2" i="9"/>
  <c r="C11" i="8"/>
  <c r="D11" i="8"/>
  <c r="B11" i="8"/>
  <c r="D3" i="8"/>
  <c r="D4" i="8"/>
  <c r="D5" i="8"/>
  <c r="D6" i="8"/>
  <c r="D7" i="8"/>
  <c r="D8" i="8"/>
  <c r="D9" i="8"/>
  <c r="D10" i="8"/>
  <c r="D2" i="8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J4" i="6" a="1"/>
  <c r="J4" i="6" s="1"/>
  <c r="J5" i="6" a="1"/>
  <c r="J5" i="6"/>
  <c r="J6" i="6" a="1"/>
  <c r="J6" i="6"/>
  <c r="J7" i="6" a="1"/>
  <c r="J7" i="6"/>
  <c r="J8" i="6" a="1"/>
  <c r="J8" i="6" s="1"/>
  <c r="J9" i="6" a="1"/>
  <c r="J9" i="6"/>
  <c r="J10" i="6" a="1"/>
  <c r="J10" i="6"/>
  <c r="J11" i="6" a="1"/>
  <c r="J11" i="6"/>
  <c r="J12" i="6" a="1"/>
  <c r="J12" i="6" s="1"/>
  <c r="J13" i="6" a="1"/>
  <c r="J13" i="6"/>
  <c r="J14" i="6" a="1"/>
  <c r="J14" i="6"/>
  <c r="J15" i="6" a="1"/>
  <c r="J15" i="6"/>
  <c r="J16" i="6" a="1"/>
  <c r="J16" i="6" s="1"/>
  <c r="J17" i="6" a="1"/>
  <c r="J17" i="6"/>
  <c r="J18" i="6" a="1"/>
  <c r="J18" i="6"/>
  <c r="J19" i="6" a="1"/>
  <c r="J19" i="6"/>
  <c r="J20" i="6" a="1"/>
  <c r="J20" i="6" s="1"/>
  <c r="J21" i="6" a="1"/>
  <c r="J21" i="6"/>
  <c r="J22" i="6" a="1"/>
  <c r="J22" i="6"/>
  <c r="J23" i="6" a="1"/>
  <c r="J23" i="6"/>
  <c r="J24" i="6" a="1"/>
  <c r="J24" i="6" s="1"/>
  <c r="J25" i="6" a="1"/>
  <c r="J25" i="6"/>
  <c r="J3" i="6" a="1"/>
  <c r="J3" i="6" s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  <c r="C5" i="5"/>
  <c r="C6" i="5"/>
  <c r="C7" i="5"/>
  <c r="C8" i="5"/>
  <c r="J4" i="5"/>
  <c r="J6" i="5"/>
  <c r="J7" i="5"/>
  <c r="J8" i="5"/>
  <c r="J5" i="2"/>
  <c r="O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22B72-1F0D-45D3-8ED9-B8DE556BF8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20C42A8-DFC6-4DF3-88E7-D2E172A8F624}" name="WorksheetConnection_Q8!$A$1:$D$1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Q8A1D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<sst xmlns="http://schemas.openxmlformats.org/spreadsheetml/2006/main" count="262" uniqueCount="208">
  <si>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</si>
  <si>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</si>
  <si>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</si>
  <si>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</si>
  <si>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</si>
  <si>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</si>
  <si>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</si>
  <si>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</si>
  <si>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</si>
  <si>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</si>
  <si>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</si>
  <si>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</si>
  <si>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</si>
  <si>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</si>
  <si>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</si>
  <si>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</si>
  <si>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</si>
  <si>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</si>
  <si>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</si>
  <si>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</si>
  <si>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</si>
  <si>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</si>
  <si>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</si>
  <si>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</si>
  <si>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</si>
  <si>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</si>
  <si>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</si>
  <si>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</si>
  <si>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</si>
  <si>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</si>
  <si>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</si>
  <si>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</si>
  <si>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</si>
  <si>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</si>
  <si>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</si>
  <si>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</si>
  <si>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</si>
  <si>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</si>
  <si>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</si>
  <si>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</si>
  <si>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</si>
  <si>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</si>
  <si>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</si>
  <si>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</si>
  <si>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</si>
  <si>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</si>
  <si>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</si>
  <si>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</si>
  <si>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</si>
  <si>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</si>
  <si>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</si>
  <si>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</si>
  <si>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</si>
  <si>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</si>
  <si>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</si>
  <si>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</si>
  <si>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</si>
  <si>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</si>
  <si>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</si>
  <si>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</si>
  <si>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</si>
  <si>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</si>
  <si>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</si>
  <si>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</si>
  <si>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</si>
  <si>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</si>
  <si>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</si>
  <si>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</si>
  <si>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</si>
  <si>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</si>
  <si>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</si>
  <si>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</si>
  <si>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</si>
  <si>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</si>
  <si>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</si>
  <si>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</si>
  <si>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</si>
  <si>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</si>
  <si>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</si>
  <si>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</si>
  <si>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</si>
  <si>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</si>
  <si>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</si>
  <si>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</si>
  <si>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</si>
  <si>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</si>
  <si>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</si>
  <si>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</si>
  <si>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</si>
  <si>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</si>
  <si>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</si>
  <si>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</si>
  <si>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</si>
  <si>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</si>
  <si>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</si>
  <si>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</si>
  <si>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</si>
  <si>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</si>
  <si>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</si>
  <si>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</si>
  <si>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</si>
  <si>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</si>
  <si>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</si>
  <si>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</si>
  <si>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</si>
  <si>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</si>
  <si>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</si>
  <si>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</si>
  <si>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</si>
  <si>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</si>
  <si>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</si>
  <si>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</si>
  <si>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</si>
  <si>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</si>
  <si>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</si>
  <si>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</si>
  <si>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</si>
  <si>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</si>
  <si>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</si>
  <si>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</si>
  <si>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</si>
  <si>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</si>
  <si>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</si>
  <si>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</si>
  <si>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</si>
  <si>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</si>
  <si>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</si>
  <si>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</si>
  <si>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</si>
  <si>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</si>
  <si>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</si>
  <si>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</si>
  <si>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</si>
  <si>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</si>
  <si>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</si>
  <si>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</si>
  <si>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</si>
  <si>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</si>
  <si>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</si>
  <si>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</si>
  <si>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</si>
  <si>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</si>
  <si>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</si>
  <si>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</si>
  <si>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</si>
  <si>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</si>
  <si>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</si>
  <si>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</si>
  <si>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</si>
  <si>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</si>
  <si>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</si>
  <si>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</si>
  <si>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</si>
  <si>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</si>
  <si>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</si>
  <si>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</si>
  <si>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</si>
  <si>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</si>
  <si>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</si>
  <si>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</si>
  <si>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</si>
  <si>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</si>
  <si>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</si>
  <si>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</si>
  <si>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</si>
  <si>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</si>
  <si>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</si>
  <si>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</si>
  <si>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</si>
  <si>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</si>
  <si>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</si>
  <si>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</si>
  <si>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</si>
  <si>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</si>
  <si>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</si>
  <si>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</si>
  <si>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</si>
  <si>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</si>
  <si>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</si>
  <si>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</si>
  <si>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</si>
  <si>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</si>
  <si>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</si>
  <si>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</si>
  <si>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</si>
  <si>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</si>
  <si>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</si>
  <si>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</si>
  <si>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</si>
  <si>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total</t>
  </si>
  <si>
    <t>Row Labels</t>
  </si>
  <si>
    <t>Grand Total</t>
  </si>
  <si>
    <t>Sum of Revenue</t>
  </si>
  <si>
    <t>Sum of Expense</t>
  </si>
  <si>
    <t>Sum of 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</si>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</sst>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2">
    <cellStyle name="Normal" xfId="0" builtinId="0"/>
    <cellStyle name="Normal_Pivot - Salesperson Reports" xfId="1" xr:uid="{00000000-0005-0000-0000-000001000000}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259514435695538"/>
          <c:y val="5.6317541312922464E-2"/>
          <c:w val="0.91168042095699575"/>
          <c:h val="0.641845883605634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'Q7'!$B$1</c:f>
              <c:strCache>
                <c:ptCount val="1"/>
                <c:pt idx="0">
                  <c:v>CYTD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'Q7'!$B$2:$B$10</c:f>
              <c:numCache>
                <c:formatCode>General</c:formatCode>
                <c:ptCount val="9"/>
                <c:pt idx="0">
                  <c:v>0</c:v>
                </c:pt>
                <c:pt idx="1">
                  <c:v>4700</c:v>
                </c:pt>
                <c:pt idx="2">
                  <c:v>2640</c:v>
                </c:pt>
                <c:pt idx="3">
                  <c:v>2187</c:v>
                </c:pt>
                <c:pt idx="4">
                  <c:v>3004</c:v>
                </c:pt>
                <c:pt idx="5">
                  <c:v>2489</c:v>
                </c:pt>
                <c:pt idx="6">
                  <c:v>3122</c:v>
                </c:pt>
                <c:pt idx="7">
                  <c:v>2012</c:v>
                </c:pt>
                <c:pt idx="8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4-4F61-ABEA-1C824E4B399C}"/>
            </c:ext>
          </c:extLst>
        </c:ser>
        <c:ser>
          <c:idx val="1"/>
          <c:order val="1"/>
          <c:tx>
            <c:strRef>
              <c:f>'Q7'!$C$1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'Q7'!$C$2:$C$10</c:f>
              <c:numCache>
                <c:formatCode>General</c:formatCode>
                <c:ptCount val="9"/>
                <c:pt idx="0">
                  <c:v>0</c:v>
                </c:pt>
                <c:pt idx="1">
                  <c:v>2842</c:v>
                </c:pt>
                <c:pt idx="2">
                  <c:v>1249</c:v>
                </c:pt>
                <c:pt idx="3">
                  <c:v>1587</c:v>
                </c:pt>
                <c:pt idx="4">
                  <c:v>2371</c:v>
                </c:pt>
                <c:pt idx="5">
                  <c:v>2738</c:v>
                </c:pt>
                <c:pt idx="6">
                  <c:v>3863</c:v>
                </c:pt>
                <c:pt idx="7">
                  <c:v>3459</c:v>
                </c:pt>
                <c:pt idx="8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4-4F61-ABEA-1C824E4B399C}"/>
            </c:ext>
          </c:extLst>
        </c:ser>
        <c:ser>
          <c:idx val="2"/>
          <c:order val="2"/>
          <c:tx>
            <c:strRef>
              <c:f>'Q7'!$D$1</c:f>
              <c:strCache>
                <c:ptCount val="1"/>
                <c:pt idx="0">
                  <c:v>FYTD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'Q7'!$D$2:$D$10</c:f>
              <c:numCache>
                <c:formatCode>General</c:formatCode>
                <c:ptCount val="9"/>
                <c:pt idx="0">
                  <c:v>0</c:v>
                </c:pt>
                <c:pt idx="1">
                  <c:v>2677</c:v>
                </c:pt>
                <c:pt idx="2">
                  <c:v>2843</c:v>
                </c:pt>
                <c:pt idx="3">
                  <c:v>3476</c:v>
                </c:pt>
                <c:pt idx="4">
                  <c:v>3468</c:v>
                </c:pt>
                <c:pt idx="5">
                  <c:v>3303</c:v>
                </c:pt>
                <c:pt idx="6">
                  <c:v>4245</c:v>
                </c:pt>
                <c:pt idx="7">
                  <c:v>2217</c:v>
                </c:pt>
                <c:pt idx="8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C4-4F61-ABEA-1C824E4B399C}"/>
            </c:ext>
          </c:extLst>
        </c:ser>
        <c:ser>
          <c:idx val="3"/>
          <c:order val="3"/>
          <c:tx>
            <c:strRef>
              <c:f>'Q7'!$E$1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'Q7'!$E$2:$E$10</c:f>
              <c:numCache>
                <c:formatCode>General</c:formatCode>
                <c:ptCount val="9"/>
                <c:pt idx="0">
                  <c:v>0</c:v>
                </c:pt>
                <c:pt idx="1">
                  <c:v>3636</c:v>
                </c:pt>
                <c:pt idx="2">
                  <c:v>2877</c:v>
                </c:pt>
                <c:pt idx="3">
                  <c:v>3492</c:v>
                </c:pt>
                <c:pt idx="4">
                  <c:v>2333</c:v>
                </c:pt>
                <c:pt idx="5">
                  <c:v>2623</c:v>
                </c:pt>
                <c:pt idx="6">
                  <c:v>2058</c:v>
                </c:pt>
                <c:pt idx="7">
                  <c:v>4209</c:v>
                </c:pt>
                <c:pt idx="8">
                  <c:v>2690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C4-4F61-ABEA-1C824E4B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76160"/>
        <c:axId val="241783424"/>
      </c:barChart>
      <c:catAx>
        <c:axId val="12917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83424"/>
        <c:crosses val="autoZero"/>
        <c:auto val="1"/>
        <c:lblAlgn val="ctr"/>
        <c:lblOffset val="100"/>
        <c:noMultiLvlLbl val="0"/>
      </c:catAx>
      <c:valAx>
        <c:axId val="241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61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'Q7'!$B$1</c:f>
              <c:strCache>
                <c:ptCount val="1"/>
                <c:pt idx="0">
                  <c:v>CYTD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'Q7'!$B$2:$B$10</c:f>
              <c:numCache>
                <c:formatCode>General</c:formatCode>
                <c:ptCount val="9"/>
                <c:pt idx="0">
                  <c:v>0</c:v>
                </c:pt>
                <c:pt idx="1">
                  <c:v>4700</c:v>
                </c:pt>
                <c:pt idx="2">
                  <c:v>2640</c:v>
                </c:pt>
                <c:pt idx="3">
                  <c:v>2187</c:v>
                </c:pt>
                <c:pt idx="4">
                  <c:v>3004</c:v>
                </c:pt>
                <c:pt idx="5">
                  <c:v>2489</c:v>
                </c:pt>
                <c:pt idx="6">
                  <c:v>3122</c:v>
                </c:pt>
                <c:pt idx="7">
                  <c:v>2012</c:v>
                </c:pt>
                <c:pt idx="8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8-48F6-A559-D00E11383B3C}"/>
            </c:ext>
          </c:extLst>
        </c:ser>
        <c:ser>
          <c:idx val="1"/>
          <c:order val="1"/>
          <c:tx>
            <c:strRef>
              <c:f>'Q7'!$C$1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'Q7'!$C$2:$C$10</c:f>
              <c:numCache>
                <c:formatCode>General</c:formatCode>
                <c:ptCount val="9"/>
                <c:pt idx="0">
                  <c:v>0</c:v>
                </c:pt>
                <c:pt idx="1">
                  <c:v>2842</c:v>
                </c:pt>
                <c:pt idx="2">
                  <c:v>1249</c:v>
                </c:pt>
                <c:pt idx="3">
                  <c:v>1587</c:v>
                </c:pt>
                <c:pt idx="4">
                  <c:v>2371</c:v>
                </c:pt>
                <c:pt idx="5">
                  <c:v>2738</c:v>
                </c:pt>
                <c:pt idx="6">
                  <c:v>3863</c:v>
                </c:pt>
                <c:pt idx="7">
                  <c:v>3459</c:v>
                </c:pt>
                <c:pt idx="8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8-48F6-A559-D00E11383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9686320"/>
        <c:axId val="1379682000"/>
      </c:barChart>
      <c:lineChart>
        <c:grouping val="standard"/>
        <c:varyColors val="0"/>
        <c:ser>
          <c:idx val="2"/>
          <c:order val="2"/>
          <c:tx>
            <c:strRef>
              <c:f>'Q7'!$D$1</c:f>
              <c:strCache>
                <c:ptCount val="1"/>
                <c:pt idx="0">
                  <c:v>FYTD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'Q7'!$D$2:$D$10</c:f>
              <c:numCache>
                <c:formatCode>General</c:formatCode>
                <c:ptCount val="9"/>
                <c:pt idx="0">
                  <c:v>0</c:v>
                </c:pt>
                <c:pt idx="1">
                  <c:v>2677</c:v>
                </c:pt>
                <c:pt idx="2">
                  <c:v>2843</c:v>
                </c:pt>
                <c:pt idx="3">
                  <c:v>3476</c:v>
                </c:pt>
                <c:pt idx="4">
                  <c:v>3468</c:v>
                </c:pt>
                <c:pt idx="5">
                  <c:v>3303</c:v>
                </c:pt>
                <c:pt idx="6">
                  <c:v>4245</c:v>
                </c:pt>
                <c:pt idx="7">
                  <c:v>2217</c:v>
                </c:pt>
                <c:pt idx="8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8-48F6-A559-D00E11383B3C}"/>
            </c:ext>
          </c:extLst>
        </c:ser>
        <c:ser>
          <c:idx val="3"/>
          <c:order val="3"/>
          <c:tx>
            <c:strRef>
              <c:f>'Q7'!$E$1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'Q7'!$E$2:$E$10</c:f>
              <c:numCache>
                <c:formatCode>General</c:formatCode>
                <c:ptCount val="9"/>
                <c:pt idx="0">
                  <c:v>0</c:v>
                </c:pt>
                <c:pt idx="1">
                  <c:v>3636</c:v>
                </c:pt>
                <c:pt idx="2">
                  <c:v>2877</c:v>
                </c:pt>
                <c:pt idx="3">
                  <c:v>3492</c:v>
                </c:pt>
                <c:pt idx="4">
                  <c:v>2333</c:v>
                </c:pt>
                <c:pt idx="5">
                  <c:v>2623</c:v>
                </c:pt>
                <c:pt idx="6">
                  <c:v>2058</c:v>
                </c:pt>
                <c:pt idx="7">
                  <c:v>4209</c:v>
                </c:pt>
                <c:pt idx="8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B8-48F6-A559-D00E11383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86320"/>
        <c:axId val="1379682000"/>
      </c:lineChart>
      <c:catAx>
        <c:axId val="137968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82000"/>
        <c:crosses val="autoZero"/>
        <c:auto val="1"/>
        <c:lblAlgn val="ctr"/>
        <c:lblOffset val="100"/>
        <c:noMultiLvlLbl val="0"/>
      </c:catAx>
      <c:valAx>
        <c:axId val="13796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8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13</xdr:row>
      <xdr:rowOff>106680</xdr:rowOff>
    </xdr:from>
    <xdr:to>
      <xdr:col>22</xdr:col>
      <xdr:colOff>266700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03376-E718-76A6-1DDA-E0CFCE31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1AE76-1714-D3A9-6EC7-781D5FB2F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707.672995486108" backgroundQuery="1" createdVersion="8" refreshedVersion="8" minRefreshableVersion="3" recordCount="0" supportSubquery="1" supportAdvancedDrill="1" xr:uid="{3998801E-A35C-4645-82AA-817596B72CD6}">
  <cacheSource type="external" connectionId="1"/>
  <cacheFields count="4">
    <cacheField name="[Range].[Product].[Product]" caption="Product" numFmtId="0" level="1">
      <sharedItems count="10">
        <s v="A"/>
        <s v="B"/>
        <s v="C"/>
        <s v="D"/>
        <s v="E"/>
        <s v="F"/>
        <s v="G"/>
        <s v="H"/>
        <s v="I"/>
        <s v="total"/>
      </sharedItems>
    </cacheField>
    <cacheField name="[Measures].[Sum of Revenue]" caption="Sum of Revenue" numFmtId="0" hierarchy="6" level="32767"/>
    <cacheField name="[Measures].[Sum of Expense]" caption="Sum of Expense" numFmtId="0" hierarchy="7" level="32767"/>
    <cacheField name="[Measures].[Sum of Profit]" caption="Sum of Profit" numFmtId="0" hierarchy="8" level="32767"/>
  </cacheFields>
  <cacheHierarchies count="9">
    <cacheHierarchy uniqueName="[Range].[Product]" caption="Product" attribute="1" defaultMemberUniqueName="[Range].[Product].[All]" allUniqueName="[Range].[Produc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evenue]" caption="Revenue" attribute="1" defaultMemberUniqueName="[Range].[Revenue].[All]" allUniqueName="[Range].[Revenue].[All]" dimensionUniqueName="[Range]" displayFolder="" count="0" memberValueDatatype="20" unbalanced="0"/>
    <cacheHierarchy uniqueName="[Range].[Expense]" caption="Expense" attribute="1" defaultMemberUniqueName="[Range].[Expense].[All]" allUniqueName="[Range].[Expense].[All]" dimensionUniqueName="[Range]" displayFolder="" count="0" memberValueDatatype="20" unbalanced="0"/>
    <cacheHierarchy uniqueName="[Range].[Profit]" caption="Profit" attribute="1" defaultMemberUniqueName="[Range].[Profit].[All]" allUniqueName="[Range].[Profit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Expense]" caption="Sum of Expens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ofit]" caption="Sum of Profit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96F171-74F6-42C3-900A-79E58D40E5E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5:J16" firstHeaderRow="0" firstDataRow="1" firstDataCol="1"/>
  <pivotFields count="4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8!$A$1:$D$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workbookViewId="0">
      <selection activeCell="P2" sqref="P2"/>
    </sheetView>
  </sheetViews>
  <sheetFormatPr defaultRowHeight="14.4" x14ac:dyDescent="0.3"/>
  <cols>
    <col min="13" max="13" width="42.77734375" bestFit="1" customWidth="1"/>
    <col min="14" max="14" width="5.5546875" customWidth="1"/>
  </cols>
  <sheetData>
    <row r="1" spans="1:15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COUNTIFS(A1:K24,"&gt;9",A1:K24,"&lt;100")</f>
        <v>21</v>
      </c>
    </row>
    <row r="2" spans="1:15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>
      <selection activeCell="K6" sqref="K6"/>
    </sheetView>
  </sheetViews>
  <sheetFormatPr defaultRowHeight="14.4" x14ac:dyDescent="0.3"/>
  <cols>
    <col min="8" max="12" width="14.77734375" customWidth="1"/>
  </cols>
  <sheetData>
    <row r="1" spans="1:10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3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3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3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HLOOKUP(C1,A1:E7,MATCH(A4,A1:A7,0),FALSE)</f>
        <v>169481</v>
      </c>
    </row>
    <row r="6" spans="1:10" x14ac:dyDescent="0.3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3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workbookViewId="0">
      <selection activeCell="F10" sqref="F10"/>
    </sheetView>
  </sheetViews>
  <sheetFormatPr defaultColWidth="9.21875" defaultRowHeight="14.4" x14ac:dyDescent="0.3"/>
  <cols>
    <col min="1" max="16384" width="9.21875" style="5"/>
  </cols>
  <sheetData>
    <row r="2" spans="2:15" ht="15" thickBot="1" x14ac:dyDescent="0.35"/>
    <row r="3" spans="2:15" ht="15" thickBot="1" x14ac:dyDescent="0.35">
      <c r="B3" s="4"/>
      <c r="E3" s="25" t="s">
        <v>12</v>
      </c>
      <c r="F3" s="26"/>
      <c r="G3" s="26"/>
      <c r="H3" s="26"/>
      <c r="I3" s="26"/>
      <c r="J3" s="26"/>
      <c r="K3" s="26"/>
      <c r="L3" s="26"/>
      <c r="M3" s="26"/>
      <c r="N3" s="26"/>
      <c r="O3" s="27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K10" sqref="K10"/>
    </sheetView>
  </sheetViews>
  <sheetFormatPr defaultRowHeight="14.4" x14ac:dyDescent="0.3"/>
  <cols>
    <col min="2" max="2" width="12.21875" bestFit="1" customWidth="1"/>
    <col min="9" max="9" width="12.44140625" customWidth="1"/>
  </cols>
  <sheetData>
    <row r="1" spans="1:9" x14ac:dyDescent="0.3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3">
      <c r="A2" s="7" t="s">
        <v>15</v>
      </c>
      <c r="B2" s="8" t="s">
        <v>16</v>
      </c>
      <c r="H2" s="7">
        <v>10250</v>
      </c>
      <c r="I2" s="1" t="str">
        <f>LOOKUP(A4,A1:A9,B1:B9)</f>
        <v>Lee</v>
      </c>
    </row>
    <row r="3" spans="1:9" x14ac:dyDescent="0.3">
      <c r="A3" s="7" t="s">
        <v>17</v>
      </c>
      <c r="B3" s="8" t="s">
        <v>18</v>
      </c>
      <c r="H3" s="7">
        <v>10251</v>
      </c>
      <c r="I3" s="1" t="str">
        <f t="shared" ref="I3:I4" si="0">LOOKUP(A5,A2:A10,B2:B10)</f>
        <v>Leverling</v>
      </c>
    </row>
    <row r="4" spans="1:9" x14ac:dyDescent="0.3">
      <c r="A4" s="7" t="s">
        <v>19</v>
      </c>
      <c r="B4" s="8" t="s">
        <v>20</v>
      </c>
      <c r="H4" s="7">
        <v>10252</v>
      </c>
      <c r="I4" s="1" t="str">
        <f t="shared" si="0"/>
        <v>Dodsworth</v>
      </c>
    </row>
    <row r="5" spans="1:9" x14ac:dyDescent="0.3">
      <c r="A5" s="7" t="s">
        <v>21</v>
      </c>
      <c r="B5" s="8" t="s">
        <v>22</v>
      </c>
    </row>
    <row r="6" spans="1:9" x14ac:dyDescent="0.3">
      <c r="A6" s="7" t="s">
        <v>23</v>
      </c>
      <c r="B6" s="8" t="s">
        <v>24</v>
      </c>
    </row>
    <row r="7" spans="1:9" x14ac:dyDescent="0.3">
      <c r="A7" s="7" t="s">
        <v>25</v>
      </c>
      <c r="B7" s="8" t="s">
        <v>22</v>
      </c>
    </row>
    <row r="8" spans="1:9" x14ac:dyDescent="0.3">
      <c r="A8" s="7" t="s">
        <v>26</v>
      </c>
      <c r="B8" s="8" t="s">
        <v>16</v>
      </c>
    </row>
    <row r="9" spans="1:9" x14ac:dyDescent="0.3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showGridLines="0" zoomScale="109" workbookViewId="0">
      <selection activeCell="J6" sqref="J6"/>
    </sheetView>
  </sheetViews>
  <sheetFormatPr defaultRowHeight="14.4" x14ac:dyDescent="0.3"/>
  <cols>
    <col min="2" max="2" width="19.5546875" bestFit="1" customWidth="1"/>
    <col min="3" max="3" width="13.21875" bestFit="1" customWidth="1"/>
    <col min="9" max="9" width="23.21875" bestFit="1" customWidth="1"/>
    <col min="10" max="10" width="10.5546875" bestFit="1" customWidth="1"/>
  </cols>
  <sheetData>
    <row r="1" spans="1:11" x14ac:dyDescent="0.3">
      <c r="A1" s="9" t="s">
        <v>54</v>
      </c>
      <c r="H1" s="9" t="s">
        <v>53</v>
      </c>
    </row>
    <row r="3" spans="1:11" x14ac:dyDescent="0.3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3">
      <c r="A4" s="3">
        <v>1</v>
      </c>
      <c r="B4" s="3" t="s">
        <v>33</v>
      </c>
      <c r="C4" s="3" t="str">
        <f>MID(B4,SEARCH(" ",B4),SEARCH(" ",B4,SEARCH(" ",B4)+1)-SEARCH(" ",B4,SEARCH(" ",B4)))</f>
        <v xml:space="preserve"> Kumar</v>
      </c>
      <c r="D4" s="1" t="s">
        <v>34</v>
      </c>
      <c r="H4" s="3">
        <v>1</v>
      </c>
      <c r="I4" s="3" t="s">
        <v>35</v>
      </c>
      <c r="J4" s="3" t="str">
        <f>MID(I4,SEARCH(" ",I4),SEARCH(" ",I4,SEARCH(" ",I4)+1)-SEARCH(" ",I4,SEARCH(" ",I4)))</f>
        <v xml:space="preserve"> Ram</v>
      </c>
      <c r="K4" s="1" t="s">
        <v>36</v>
      </c>
    </row>
    <row r="5" spans="1:11" x14ac:dyDescent="0.3">
      <c r="A5" s="3">
        <v>2</v>
      </c>
      <c r="B5" s="3" t="s">
        <v>37</v>
      </c>
      <c r="C5" s="3" t="str">
        <f t="shared" ref="C5:C8" si="0">MID(B5,SEARCH(" ",B5),SEARCH(" ",B5,SEARCH(" ",B5)+1)-SEARCH(" ",B5,SEARCH(" ",B5)))</f>
        <v xml:space="preserve"> Prakash</v>
      </c>
      <c r="D5" s="1" t="s">
        <v>38</v>
      </c>
      <c r="H5" s="3">
        <v>2</v>
      </c>
      <c r="I5" s="3" t="s">
        <v>39</v>
      </c>
      <c r="J5" s="3" t="str">
        <f>MID(I5,SEARCH(" ",I5),SEARCH(" ",I5,SEARCH(" ",I5)+1)-SEARCH(" ",I5,SEARCH(" ",I5)))</f>
        <v xml:space="preserve"> Vaid</v>
      </c>
      <c r="K5" s="1" t="s">
        <v>40</v>
      </c>
    </row>
    <row r="6" spans="1:11" x14ac:dyDescent="0.3">
      <c r="A6" s="3">
        <v>3</v>
      </c>
      <c r="B6" s="3" t="s">
        <v>41</v>
      </c>
      <c r="C6" s="3" t="str">
        <f t="shared" si="0"/>
        <v xml:space="preserve"> singh</v>
      </c>
      <c r="D6" s="1" t="s">
        <v>42</v>
      </c>
      <c r="H6" s="3">
        <v>3</v>
      </c>
      <c r="I6" s="3" t="s">
        <v>43</v>
      </c>
      <c r="J6" s="3" t="str">
        <f t="shared" ref="J6:J8" si="1">MID(I6,SEARCH(" ",I6),SEARCH(" ",I6,SEARCH(" ",I6)+1)-SEARCH(" ",I6,SEARCH(" ",I6)))</f>
        <v xml:space="preserve"> Naresh</v>
      </c>
      <c r="K6" s="1" t="s">
        <v>44</v>
      </c>
    </row>
    <row r="7" spans="1:11" x14ac:dyDescent="0.3">
      <c r="A7" s="3">
        <v>4</v>
      </c>
      <c r="B7" s="3" t="s">
        <v>45</v>
      </c>
      <c r="C7" s="3" t="str">
        <f t="shared" si="0"/>
        <v xml:space="preserve"> Pal</v>
      </c>
      <c r="D7" s="1" t="s">
        <v>46</v>
      </c>
      <c r="H7" s="3">
        <v>4</v>
      </c>
      <c r="I7" s="3" t="s">
        <v>47</v>
      </c>
      <c r="J7" s="3" t="str">
        <f t="shared" si="1"/>
        <v xml:space="preserve"> Jitnder</v>
      </c>
      <c r="K7" s="1" t="s">
        <v>48</v>
      </c>
    </row>
    <row r="8" spans="1:11" x14ac:dyDescent="0.3">
      <c r="A8" s="3">
        <v>5</v>
      </c>
      <c r="B8" s="3" t="s">
        <v>49</v>
      </c>
      <c r="C8" s="3" t="str">
        <f t="shared" si="0"/>
        <v xml:space="preserve"> Arm</v>
      </c>
      <c r="D8" s="1" t="s">
        <v>50</v>
      </c>
      <c r="H8" s="3">
        <v>5</v>
      </c>
      <c r="I8" s="3" t="s">
        <v>51</v>
      </c>
      <c r="J8" s="3" t="str">
        <f t="shared" si="1"/>
        <v xml:space="preserve"> Neil</v>
      </c>
      <c r="K8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showGridLines="0" zoomScale="85" zoomScaleNormal="85" workbookViewId="0">
      <selection activeCell="K3" sqref="K3"/>
    </sheetView>
  </sheetViews>
  <sheetFormatPr defaultRowHeight="14.4" x14ac:dyDescent="0.3"/>
  <cols>
    <col min="2" max="2" width="16" bestFit="1" customWidth="1"/>
    <col min="3" max="11" width="14.21875" customWidth="1"/>
  </cols>
  <sheetData>
    <row r="1" spans="1:18" ht="15.6" x14ac:dyDescent="0.3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3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39" t="s">
        <v>105</v>
      </c>
      <c r="N2" s="39"/>
      <c r="O2" s="39"/>
      <c r="P2" s="39"/>
      <c r="Q2" s="39"/>
      <c r="R2" s="11"/>
    </row>
    <row r="3" spans="1:18" ht="15.6" x14ac:dyDescent="0.3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H3/500</f>
        <v>0.55600000000000005</v>
      </c>
      <c r="J3" s="13" t="str" cm="1">
        <f t="array" ref="J3">_xlfn.IFS(I3&gt;80.01%,"A+",I3&gt;=60.01%,"A",I3&gt;45.01%,"B",I3&gt;33.01%,"B+",I3&lt;33%,"FAIL")</f>
        <v>B</v>
      </c>
      <c r="K3" s="13" t="str">
        <f>IF(I3&gt;33%,"Pass","fail")</f>
        <v>Pass</v>
      </c>
      <c r="L3" s="11"/>
      <c r="M3" s="39"/>
      <c r="N3" s="39"/>
      <c r="O3" s="39"/>
      <c r="P3" s="39"/>
      <c r="Q3" s="39"/>
      <c r="R3" s="11"/>
    </row>
    <row r="4" spans="1:18" ht="16.2" thickBot="1" x14ac:dyDescent="0.35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 t="shared" ref="I4:I25" si="1">H4/500</f>
        <v>0.53200000000000003</v>
      </c>
      <c r="J4" s="13" t="str" cm="1">
        <f t="array" ref="J4">_xlfn.IFS(I4&gt;80.01%,"A+",I4&gt;=60.01%,"A",I4&gt;45.01%,"B",I4&gt;33.01%,"B+",I4&lt;33%,"FAIL")</f>
        <v>B</v>
      </c>
      <c r="K4" s="13" t="str">
        <f t="shared" ref="K4:K25" si="2">IF(I4&gt;33%,"Pass","fail")</f>
        <v>Pass</v>
      </c>
      <c r="L4" s="11"/>
      <c r="M4" s="11"/>
      <c r="N4" s="11"/>
      <c r="O4" s="11"/>
      <c r="P4" s="11"/>
      <c r="Q4" s="11"/>
      <c r="R4" s="11"/>
    </row>
    <row r="5" spans="1:18" ht="15.6" x14ac:dyDescent="0.3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0.56000000000000005</v>
      </c>
      <c r="J5" s="13" t="str" cm="1">
        <f t="array" ref="J5">_xlfn.IFS(I5&gt;80.01%,"A+",I5&gt;=60.01%,"A",I5&gt;45.01%,"B",I5&gt;33.01%,"B+",I5&lt;33%,"FAIL")</f>
        <v>B</v>
      </c>
      <c r="K5" s="13" t="str">
        <f t="shared" si="2"/>
        <v>Pass</v>
      </c>
      <c r="L5" s="11"/>
      <c r="M5" s="40" t="s">
        <v>70</v>
      </c>
      <c r="N5" s="41"/>
      <c r="O5" s="41"/>
      <c r="P5" s="41"/>
      <c r="Q5" s="42"/>
      <c r="R5" s="11"/>
    </row>
    <row r="6" spans="1:18" ht="16.2" thickBot="1" x14ac:dyDescent="0.35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0.71799999999999997</v>
      </c>
      <c r="J6" s="13" t="str" cm="1">
        <f t="array" ref="J6">_xlfn.IFS(I6&gt;80.01%,"A+",I6&gt;=60.01%,"A",I6&gt;45.01%,"B",I6&gt;33.01%,"B+",I6&lt;33%,"FAIL")</f>
        <v>A</v>
      </c>
      <c r="K6" s="13" t="str">
        <f t="shared" si="2"/>
        <v>Pass</v>
      </c>
      <c r="L6" s="11"/>
      <c r="M6" s="43"/>
      <c r="N6" s="44"/>
      <c r="O6" s="44"/>
      <c r="P6" s="44"/>
      <c r="Q6" s="45"/>
      <c r="R6" s="11"/>
    </row>
    <row r="7" spans="1:18" ht="16.2" thickBot="1" x14ac:dyDescent="0.35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0.73399999999999999</v>
      </c>
      <c r="J7" s="13" t="str" cm="1">
        <f t="array" ref="J7">_xlfn.IFS(I7&gt;80.01%,"A+",I7&gt;=60.01%,"A",I7&gt;45.01%,"B",I7&gt;33.01%,"B+",I7&lt;33%,"FAIL")</f>
        <v>A</v>
      </c>
      <c r="K7" s="13" t="str">
        <f t="shared" si="2"/>
        <v>Pass</v>
      </c>
      <c r="L7" s="11"/>
      <c r="M7" s="46" t="s">
        <v>73</v>
      </c>
      <c r="N7" s="47"/>
      <c r="O7" s="48"/>
      <c r="P7" s="49" t="s">
        <v>74</v>
      </c>
      <c r="Q7" s="50"/>
      <c r="R7" s="11"/>
    </row>
    <row r="8" spans="1:18" ht="15.6" x14ac:dyDescent="0.3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0.49</v>
      </c>
      <c r="J8" s="13" t="str" cm="1">
        <f t="array" ref="J8">_xlfn.IFS(I8&gt;80.01%,"A+",I8&gt;=60.01%,"A",I8&gt;45.01%,"B",I8&gt;33.01%,"B+",I8&lt;33%,"FAIL")</f>
        <v>B</v>
      </c>
      <c r="K8" s="13" t="str">
        <f t="shared" si="2"/>
        <v>Pass</v>
      </c>
      <c r="L8" s="11"/>
      <c r="M8" s="51" t="s">
        <v>76</v>
      </c>
      <c r="N8" s="52"/>
      <c r="O8" s="53"/>
      <c r="P8" s="54" t="s">
        <v>77</v>
      </c>
      <c r="Q8" s="55"/>
      <c r="R8" s="11"/>
    </row>
    <row r="9" spans="1:18" ht="15.6" x14ac:dyDescent="0.3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0.55000000000000004</v>
      </c>
      <c r="J9" s="13" t="str" cm="1">
        <f t="array" ref="J9">_xlfn.IFS(I9&gt;80.01%,"A+",I9&gt;=60.01%,"A",I9&gt;45.01%,"B",I9&gt;33.01%,"B+",I9&lt;33%,"FAIL")</f>
        <v>B</v>
      </c>
      <c r="K9" s="13" t="str">
        <f t="shared" si="2"/>
        <v>Pass</v>
      </c>
      <c r="L9" s="11"/>
      <c r="M9" s="33" t="s">
        <v>79</v>
      </c>
      <c r="N9" s="34"/>
      <c r="O9" s="35"/>
      <c r="P9" s="33" t="s">
        <v>80</v>
      </c>
      <c r="Q9" s="35"/>
      <c r="R9" s="11"/>
    </row>
    <row r="10" spans="1:18" ht="15.6" x14ac:dyDescent="0.3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0.84199999999999997</v>
      </c>
      <c r="J10" s="13" t="str" cm="1">
        <f t="array" ref="J10">_xlfn.IFS(I10&gt;80.01%,"A+",I10&gt;=60.01%,"A",I10&gt;45.01%,"B",I10&gt;33.01%,"B+",I10&lt;33%,"FAIL")</f>
        <v>A+</v>
      </c>
      <c r="K10" s="13" t="str">
        <f t="shared" si="2"/>
        <v>Pass</v>
      </c>
      <c r="L10" s="11"/>
      <c r="M10" s="33" t="s">
        <v>82</v>
      </c>
      <c r="N10" s="34"/>
      <c r="O10" s="35"/>
      <c r="P10" s="33" t="s">
        <v>83</v>
      </c>
      <c r="Q10" s="35"/>
      <c r="R10" s="11"/>
    </row>
    <row r="11" spans="1:18" ht="15.6" x14ac:dyDescent="0.3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0.90800000000000003</v>
      </c>
      <c r="J11" s="13" t="str" cm="1">
        <f t="array" ref="J11">_xlfn.IFS(I11&gt;80.01%,"A+",I11&gt;=60.01%,"A",I11&gt;45.01%,"B",I11&gt;33.01%,"B+",I11&lt;33%,"FAIL")</f>
        <v>A+</v>
      </c>
      <c r="K11" s="13" t="str">
        <f t="shared" si="2"/>
        <v>Pass</v>
      </c>
      <c r="L11" s="11"/>
      <c r="M11" s="36" t="s">
        <v>85</v>
      </c>
      <c r="N11" s="37"/>
      <c r="O11" s="38"/>
      <c r="P11" s="33" t="s">
        <v>86</v>
      </c>
      <c r="Q11" s="35"/>
      <c r="R11" s="11"/>
    </row>
    <row r="12" spans="1:18" ht="16.2" thickBot="1" x14ac:dyDescent="0.35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0.56399999999999995</v>
      </c>
      <c r="J12" s="13" t="str" cm="1">
        <f t="array" ref="J12">_xlfn.IFS(I12&gt;80.01%,"A+",I12&gt;=60.01%,"A",I12&gt;45.01%,"B",I12&gt;33.01%,"B+",I12&lt;33%,"FAIL")</f>
        <v>B</v>
      </c>
      <c r="K12" s="13" t="str">
        <f t="shared" si="2"/>
        <v>Pass</v>
      </c>
      <c r="L12" s="11"/>
      <c r="M12" s="28" t="s">
        <v>88</v>
      </c>
      <c r="N12" s="29"/>
      <c r="O12" s="30"/>
      <c r="P12" s="31" t="s">
        <v>89</v>
      </c>
      <c r="Q12" s="32"/>
      <c r="R12" s="11"/>
    </row>
    <row r="13" spans="1:18" ht="15.6" x14ac:dyDescent="0.3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0.57799999999999996</v>
      </c>
      <c r="J13" s="13" t="str" cm="1">
        <f t="array" ref="J13">_xlfn.IFS(I13&gt;80.01%,"A+",I13&gt;=60.01%,"A",I13&gt;45.01%,"B",I13&gt;33.01%,"B+",I13&lt;33%,"FAIL")</f>
        <v>B</v>
      </c>
      <c r="K13" s="13" t="str">
        <f t="shared" si="2"/>
        <v>Pass</v>
      </c>
      <c r="L13" s="11"/>
      <c r="M13" s="11"/>
      <c r="N13" s="11"/>
      <c r="O13" s="11"/>
      <c r="P13" s="11"/>
      <c r="Q13" s="11"/>
      <c r="R13" s="11"/>
    </row>
    <row r="14" spans="1:18" ht="15.6" x14ac:dyDescent="0.3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0.46800000000000003</v>
      </c>
      <c r="J14" s="13" t="str" cm="1">
        <f t="array" ref="J14">_xlfn.IFS(I14&gt;80.01%,"A+",I14&gt;=60.01%,"A",I14&gt;45.01%,"B",I14&gt;33.01%,"B+",I14&lt;33%,"FAIL")</f>
        <v>B</v>
      </c>
      <c r="K14" s="13" t="str">
        <f t="shared" si="2"/>
        <v>Pass</v>
      </c>
      <c r="L14" s="11"/>
      <c r="M14" s="11"/>
      <c r="N14" s="11"/>
      <c r="O14" s="11"/>
      <c r="P14" s="11"/>
      <c r="Q14" s="11"/>
      <c r="R14" s="11"/>
    </row>
    <row r="15" spans="1:18" ht="15.6" x14ac:dyDescent="0.3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0.46800000000000003</v>
      </c>
      <c r="J15" s="13" t="str" cm="1">
        <f t="array" ref="J15">_xlfn.IFS(I15&gt;80.01%,"A+",I15&gt;=60.01%,"A",I15&gt;45.01%,"B",I15&gt;33.01%,"B+",I15&lt;33%,"FAIL")</f>
        <v>B</v>
      </c>
      <c r="K15" s="13" t="str">
        <f t="shared" si="2"/>
        <v>Pass</v>
      </c>
      <c r="L15" s="11"/>
      <c r="M15" s="15" t="s">
        <v>93</v>
      </c>
      <c r="N15" s="15"/>
      <c r="O15" s="15"/>
      <c r="P15" s="15"/>
      <c r="Q15" s="15"/>
      <c r="R15" s="11"/>
    </row>
    <row r="16" spans="1:18" ht="15.6" x14ac:dyDescent="0.3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0.67</v>
      </c>
      <c r="J16" s="13" t="str" cm="1">
        <f t="array" ref="J16">_xlfn.IFS(I16&gt;80.01%,"A+",I16&gt;=60.01%,"A",I16&gt;45.01%,"B",I16&gt;33.01%,"B+",I16&lt;33%,"FAIL")</f>
        <v>A</v>
      </c>
      <c r="K16" s="13" t="str">
        <f t="shared" si="2"/>
        <v>Pass</v>
      </c>
      <c r="L16" s="11"/>
      <c r="M16" s="15" t="s">
        <v>95</v>
      </c>
      <c r="N16" s="15"/>
      <c r="O16" s="15"/>
      <c r="P16" s="15"/>
      <c r="Q16" s="15"/>
      <c r="R16" s="11"/>
    </row>
    <row r="17" spans="1:18" ht="15.6" x14ac:dyDescent="0.3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0.44</v>
      </c>
      <c r="J17" s="13" t="str" cm="1">
        <f t="array" ref="J17">_xlfn.IFS(I17&gt;80.01%,"A+",I17&gt;=60.01%,"A",I17&gt;45.01%,"B",I17&gt;33.01%,"B+",I17&lt;33%,"FAIL")</f>
        <v>B+</v>
      </c>
      <c r="K17" s="13" t="str">
        <f t="shared" si="2"/>
        <v>Pass</v>
      </c>
      <c r="L17" s="11"/>
      <c r="M17" s="11"/>
      <c r="N17" s="11"/>
      <c r="O17" s="11"/>
      <c r="P17" s="11"/>
      <c r="Q17" s="11"/>
      <c r="R17" s="11"/>
    </row>
    <row r="18" spans="1:18" ht="15.6" x14ac:dyDescent="0.3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0.73399999999999999</v>
      </c>
      <c r="J18" s="13" t="str" cm="1">
        <f t="array" ref="J18">_xlfn.IFS(I18&gt;80.01%,"A+",I18&gt;=60.01%,"A",I18&gt;45.01%,"B",I18&gt;33.01%,"B+",I18&lt;33%,"FAIL")</f>
        <v>A</v>
      </c>
      <c r="K18" s="13" t="str">
        <f t="shared" si="2"/>
        <v>Pass</v>
      </c>
      <c r="L18" s="11"/>
      <c r="M18" s="11"/>
      <c r="N18" s="11"/>
      <c r="O18" s="11"/>
      <c r="P18" s="11"/>
      <c r="Q18" s="11"/>
      <c r="R18" s="11"/>
    </row>
    <row r="19" spans="1:18" ht="15.6" x14ac:dyDescent="0.3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0.42399999999999999</v>
      </c>
      <c r="J19" s="13" t="str" cm="1">
        <f t="array" ref="J19">_xlfn.IFS(I19&gt;80.01%,"A+",I19&gt;=60.01%,"A",I19&gt;45.01%,"B",I19&gt;33.01%,"B+",I19&lt;33%,"FAIL")</f>
        <v>B+</v>
      </c>
      <c r="K19" s="13" t="str">
        <f t="shared" si="2"/>
        <v>Pass</v>
      </c>
      <c r="L19" s="11"/>
      <c r="M19" s="11"/>
      <c r="N19" s="11"/>
      <c r="O19" s="11"/>
      <c r="P19" s="11"/>
      <c r="Q19" s="11"/>
      <c r="R19" s="11"/>
    </row>
    <row r="20" spans="1:18" ht="15.6" x14ac:dyDescent="0.3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0.64</v>
      </c>
      <c r="J20" s="13" t="str" cm="1">
        <f t="array" ref="J20">_xlfn.IFS(I20&gt;80.01%,"A+",I20&gt;=60.01%,"A",I20&gt;45.01%,"B",I20&gt;33.01%,"B+",I20&lt;33%,"FAIL")</f>
        <v>A</v>
      </c>
      <c r="K20" s="13" t="str">
        <f t="shared" si="2"/>
        <v>Pass</v>
      </c>
      <c r="L20" s="11"/>
      <c r="M20" s="11"/>
      <c r="N20" s="11"/>
      <c r="O20" s="11"/>
      <c r="P20" s="11"/>
      <c r="Q20" s="11"/>
      <c r="R20" s="11"/>
    </row>
    <row r="21" spans="1:18" ht="15.6" x14ac:dyDescent="0.3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0.69</v>
      </c>
      <c r="J21" s="13" t="str" cm="1">
        <f t="array" ref="J21">_xlfn.IFS(I21&gt;80.01%,"A+",I21&gt;=60.01%,"A",I21&gt;45.01%,"B",I21&gt;33.01%,"B+",I21&lt;33%,"FAIL")</f>
        <v>A</v>
      </c>
      <c r="K21" s="13" t="str">
        <f t="shared" si="2"/>
        <v>Pass</v>
      </c>
      <c r="L21" s="11"/>
      <c r="M21" s="11"/>
      <c r="N21" s="11"/>
      <c r="O21" s="11"/>
      <c r="P21" s="11"/>
      <c r="Q21" s="11"/>
      <c r="R21" s="11"/>
    </row>
    <row r="22" spans="1:18" ht="15.6" x14ac:dyDescent="0.3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0.69199999999999995</v>
      </c>
      <c r="J22" s="13" t="str" cm="1">
        <f t="array" ref="J22">_xlfn.IFS(I22&gt;80.01%,"A+",I22&gt;=60.01%,"A",I22&gt;45.01%,"B",I22&gt;33.01%,"B+",I22&lt;33%,"FAIL")</f>
        <v>A</v>
      </c>
      <c r="K22" s="13" t="str">
        <f t="shared" si="2"/>
        <v>Pass</v>
      </c>
      <c r="L22" s="11"/>
      <c r="M22" s="11"/>
      <c r="N22" s="11"/>
      <c r="O22" s="11"/>
      <c r="P22" s="11"/>
      <c r="Q22" s="11"/>
      <c r="R22" s="11"/>
    </row>
    <row r="23" spans="1:18" ht="15.6" x14ac:dyDescent="0.3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0.308</v>
      </c>
      <c r="J23" s="13" t="str" cm="1">
        <f t="array" ref="J23">_xlfn.IFS(I23&gt;80.01%,"A+",I23&gt;=60.01%,"A",I23&gt;45.01%,"B",I23&gt;33.01%,"B+",I23&lt;33%,"FAIL")</f>
        <v>FAIL</v>
      </c>
      <c r="K23" s="13" t="str">
        <f t="shared" si="2"/>
        <v>fail</v>
      </c>
      <c r="L23" s="11"/>
      <c r="M23" s="11"/>
      <c r="N23" s="11"/>
      <c r="O23" s="11"/>
      <c r="P23" s="11"/>
      <c r="Q23" s="11"/>
      <c r="R23" s="11"/>
    </row>
    <row r="24" spans="1:18" ht="15.6" x14ac:dyDescent="0.3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0.30199999999999999</v>
      </c>
      <c r="J24" s="13" t="str" cm="1">
        <f t="array" ref="J24">_xlfn.IFS(I24&gt;80.01%,"A+",I24&gt;=60.01%,"A",I24&gt;45.01%,"B",I24&gt;33.01%,"B+",I24&lt;33%,"FAIL")</f>
        <v>FAIL</v>
      </c>
      <c r="K24" s="13" t="str">
        <f t="shared" si="2"/>
        <v>fail</v>
      </c>
      <c r="L24" s="11"/>
      <c r="M24" s="11"/>
      <c r="N24" s="11"/>
      <c r="O24" s="11"/>
      <c r="P24" s="11"/>
      <c r="Q24" s="11"/>
      <c r="R24" s="11"/>
    </row>
    <row r="25" spans="1:18" ht="15.6" x14ac:dyDescent="0.3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0.65</v>
      </c>
      <c r="J25" s="13" t="str" cm="1">
        <f t="array" ref="J25">_xlfn.IFS(I25&gt;80.01%,"A+",I25&gt;=60.01%,"A",I25&gt;45.01%,"B",I25&gt;33.01%,"B+",I25&lt;33%,"FAIL")</f>
        <v>A</v>
      </c>
      <c r="K25" s="13" t="str">
        <f t="shared" si="2"/>
        <v>Pass</v>
      </c>
      <c r="L25" s="11"/>
      <c r="M25" s="11"/>
      <c r="N25" s="11"/>
      <c r="O25" s="11"/>
      <c r="P25" s="11"/>
      <c r="Q25" s="11"/>
      <c r="R25" s="11"/>
    </row>
    <row r="26" spans="1:18" ht="15.6" x14ac:dyDescent="0.3">
      <c r="J26" s="13"/>
    </row>
    <row r="27" spans="1:18" ht="15.6" x14ac:dyDescent="0.3">
      <c r="J27" s="13"/>
    </row>
    <row r="28" spans="1:18" ht="15.6" x14ac:dyDescent="0.3">
      <c r="J28" s="13"/>
    </row>
  </sheetData>
  <mergeCells count="14">
    <mergeCell ref="M2:Q3"/>
    <mergeCell ref="M5:Q6"/>
    <mergeCell ref="M7:O7"/>
    <mergeCell ref="P7:Q7"/>
    <mergeCell ref="M8:O8"/>
    <mergeCell ref="P8:Q8"/>
    <mergeCell ref="M12:O12"/>
    <mergeCell ref="P12:Q12"/>
    <mergeCell ref="M9:O9"/>
    <mergeCell ref="P9:Q9"/>
    <mergeCell ref="M10:O10"/>
    <mergeCell ref="P10:Q10"/>
    <mergeCell ref="M11:O11"/>
    <mergeCell ref="P11: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sqref="A1:E10"/>
    </sheetView>
  </sheetViews>
  <sheetFormatPr defaultRowHeight="14.4" x14ac:dyDescent="0.3"/>
  <sheetData>
    <row r="1" spans="1:8" x14ac:dyDescent="0.3">
      <c r="A1" s="9"/>
      <c r="B1" t="s">
        <v>106</v>
      </c>
      <c r="D1" t="s">
        <v>107</v>
      </c>
      <c r="F1" s="9"/>
      <c r="H1" t="s">
        <v>116</v>
      </c>
    </row>
    <row r="2" spans="1:8" x14ac:dyDescent="0.3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3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3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showGridLines="0" workbookViewId="0">
      <selection activeCell="G6" sqref="G6"/>
    </sheetView>
  </sheetViews>
  <sheetFormatPr defaultRowHeight="14.4" x14ac:dyDescent="0.3"/>
  <cols>
    <col min="7" max="7" width="12.5546875" bestFit="1" customWidth="1"/>
    <col min="8" max="8" width="14.88671875" bestFit="1" customWidth="1"/>
    <col min="9" max="9" width="14.44140625" bestFit="1" customWidth="1"/>
    <col min="10" max="10" width="12.109375" bestFit="1" customWidth="1"/>
  </cols>
  <sheetData>
    <row r="1" spans="1:10" x14ac:dyDescent="0.3">
      <c r="A1" s="9" t="s">
        <v>117</v>
      </c>
      <c r="B1" s="9" t="s">
        <v>118</v>
      </c>
      <c r="C1" s="9" t="s">
        <v>119</v>
      </c>
      <c r="D1" s="9" t="s">
        <v>110</v>
      </c>
      <c r="F1" s="9" t="s">
        <v>121</v>
      </c>
    </row>
    <row r="2" spans="1:10" x14ac:dyDescent="0.3">
      <c r="A2" t="s">
        <v>86</v>
      </c>
      <c r="B2">
        <v>11090</v>
      </c>
      <c r="C2">
        <v>2102</v>
      </c>
      <c r="D2">
        <f>B2-C2</f>
        <v>8988</v>
      </c>
    </row>
    <row r="3" spans="1:10" x14ac:dyDescent="0.3">
      <c r="A3" t="s">
        <v>83</v>
      </c>
      <c r="B3">
        <v>9189</v>
      </c>
      <c r="C3">
        <v>1899</v>
      </c>
      <c r="D3">
        <f t="shared" ref="D3:D10" si="0">B3-C3</f>
        <v>7290</v>
      </c>
    </row>
    <row r="4" spans="1:10" x14ac:dyDescent="0.3">
      <c r="A4" t="s">
        <v>77</v>
      </c>
      <c r="B4">
        <v>4426</v>
      </c>
      <c r="C4">
        <v>1157</v>
      </c>
      <c r="D4">
        <f t="shared" si="0"/>
        <v>3269</v>
      </c>
    </row>
    <row r="5" spans="1:10" x14ac:dyDescent="0.3">
      <c r="A5" t="s">
        <v>111</v>
      </c>
      <c r="B5">
        <v>8415</v>
      </c>
      <c r="C5">
        <v>738</v>
      </c>
      <c r="D5">
        <f t="shared" si="0"/>
        <v>7677</v>
      </c>
      <c r="G5" s="22" t="s">
        <v>190</v>
      </c>
      <c r="H5" t="s">
        <v>192</v>
      </c>
      <c r="I5" t="s">
        <v>193</v>
      </c>
      <c r="J5" t="s">
        <v>194</v>
      </c>
    </row>
    <row r="6" spans="1:10" x14ac:dyDescent="0.3">
      <c r="A6" t="s">
        <v>112</v>
      </c>
      <c r="B6">
        <v>4123</v>
      </c>
      <c r="C6">
        <v>1886</v>
      </c>
      <c r="D6">
        <f t="shared" si="0"/>
        <v>2237</v>
      </c>
      <c r="G6" s="23" t="s">
        <v>86</v>
      </c>
      <c r="H6">
        <v>11090</v>
      </c>
      <c r="I6">
        <v>2102</v>
      </c>
      <c r="J6">
        <v>8988</v>
      </c>
    </row>
    <row r="7" spans="1:10" x14ac:dyDescent="0.3">
      <c r="A7" t="s">
        <v>113</v>
      </c>
      <c r="B7">
        <v>3474</v>
      </c>
      <c r="C7">
        <v>1425</v>
      </c>
      <c r="D7">
        <f t="shared" si="0"/>
        <v>2049</v>
      </c>
      <c r="G7" s="23" t="s">
        <v>83</v>
      </c>
      <c r="H7">
        <v>9189</v>
      </c>
      <c r="I7">
        <v>1899</v>
      </c>
      <c r="J7">
        <v>7290</v>
      </c>
    </row>
    <row r="8" spans="1:10" x14ac:dyDescent="0.3">
      <c r="A8" t="s">
        <v>114</v>
      </c>
      <c r="B8">
        <v>10722</v>
      </c>
      <c r="C8">
        <v>1465</v>
      </c>
      <c r="D8">
        <f t="shared" si="0"/>
        <v>9257</v>
      </c>
      <c r="G8" s="23" t="s">
        <v>77</v>
      </c>
      <c r="H8">
        <v>4426</v>
      </c>
      <c r="I8">
        <v>1157</v>
      </c>
      <c r="J8">
        <v>3269</v>
      </c>
    </row>
    <row r="9" spans="1:10" x14ac:dyDescent="0.3">
      <c r="A9" t="s">
        <v>115</v>
      </c>
      <c r="B9">
        <v>2352</v>
      </c>
      <c r="C9">
        <v>2961</v>
      </c>
      <c r="D9">
        <f t="shared" si="0"/>
        <v>-609</v>
      </c>
      <c r="G9" s="23" t="s">
        <v>111</v>
      </c>
      <c r="H9">
        <v>8415</v>
      </c>
      <c r="I9">
        <v>738</v>
      </c>
      <c r="J9">
        <v>7677</v>
      </c>
    </row>
    <row r="10" spans="1:10" x14ac:dyDescent="0.3">
      <c r="A10" t="s">
        <v>120</v>
      </c>
      <c r="B10">
        <v>7841</v>
      </c>
      <c r="C10">
        <v>2556</v>
      </c>
      <c r="D10">
        <f t="shared" si="0"/>
        <v>5285</v>
      </c>
      <c r="G10" s="23" t="s">
        <v>112</v>
      </c>
      <c r="H10">
        <v>4123</v>
      </c>
      <c r="I10">
        <v>1886</v>
      </c>
      <c r="J10">
        <v>2237</v>
      </c>
    </row>
    <row r="11" spans="1:10" x14ac:dyDescent="0.3">
      <c r="A11" s="9" t="s">
        <v>189</v>
      </c>
      <c r="B11">
        <f>SUM(B2:B10)</f>
        <v>61632</v>
      </c>
      <c r="C11">
        <f t="shared" ref="C11:D11" si="1">SUM(C2:C10)</f>
        <v>16189</v>
      </c>
      <c r="D11">
        <f t="shared" si="1"/>
        <v>45443</v>
      </c>
      <c r="G11" s="23" t="s">
        <v>113</v>
      </c>
      <c r="H11">
        <v>3474</v>
      </c>
      <c r="I11">
        <v>1425</v>
      </c>
      <c r="J11">
        <v>2049</v>
      </c>
    </row>
    <row r="12" spans="1:10" x14ac:dyDescent="0.3">
      <c r="G12" s="23" t="s">
        <v>114</v>
      </c>
      <c r="H12">
        <v>10722</v>
      </c>
      <c r="I12">
        <v>1465</v>
      </c>
      <c r="J12">
        <v>9257</v>
      </c>
    </row>
    <row r="13" spans="1:10" x14ac:dyDescent="0.3">
      <c r="G13" s="23" t="s">
        <v>115</v>
      </c>
      <c r="H13">
        <v>2352</v>
      </c>
      <c r="I13">
        <v>2961</v>
      </c>
      <c r="J13">
        <v>-609</v>
      </c>
    </row>
    <row r="14" spans="1:10" x14ac:dyDescent="0.3">
      <c r="G14" s="23" t="s">
        <v>120</v>
      </c>
      <c r="H14">
        <v>7841</v>
      </c>
      <c r="I14">
        <v>2556</v>
      </c>
      <c r="J14">
        <v>5285</v>
      </c>
    </row>
    <row r="15" spans="1:10" x14ac:dyDescent="0.3">
      <c r="G15" s="23" t="s">
        <v>189</v>
      </c>
      <c r="H15">
        <v>61632</v>
      </c>
      <c r="I15">
        <v>16189</v>
      </c>
      <c r="J15">
        <v>45443</v>
      </c>
    </row>
    <row r="16" spans="1:10" x14ac:dyDescent="0.3">
      <c r="G16" s="23" t="s">
        <v>191</v>
      </c>
      <c r="H16">
        <v>123264</v>
      </c>
      <c r="I16">
        <v>32378</v>
      </c>
      <c r="J16">
        <v>90886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4"/>
  <sheetViews>
    <sheetView showGridLines="0" tabSelected="1" workbookViewId="0">
      <selection activeCell="I23" sqref="I23"/>
    </sheetView>
  </sheetViews>
  <sheetFormatPr defaultRowHeight="14.4" x14ac:dyDescent="0.3"/>
  <cols>
    <col min="2" max="2" width="10.21875" style="20" bestFit="1" customWidth="1"/>
  </cols>
  <sheetData>
    <row r="1" spans="1:9" x14ac:dyDescent="0.3">
      <c r="A1" s="2" t="s">
        <v>29</v>
      </c>
      <c r="B1" s="19" t="s">
        <v>122</v>
      </c>
      <c r="C1" s="24" t="s">
        <v>207</v>
      </c>
      <c r="E1" s="9" t="s">
        <v>123</v>
      </c>
    </row>
    <row r="2" spans="1:9" x14ac:dyDescent="0.3">
      <c r="A2" s="3" t="s">
        <v>124</v>
      </c>
      <c r="B2" s="8">
        <v>20441</v>
      </c>
      <c r="C2" t="str">
        <f>TEXT(B2,"mmm")</f>
        <v>Dec</v>
      </c>
      <c r="H2" s="1" t="s">
        <v>195</v>
      </c>
      <c r="I2" s="1">
        <f>COUNTIF(C2:C76,H2)</f>
        <v>4</v>
      </c>
    </row>
    <row r="3" spans="1:9" x14ac:dyDescent="0.3">
      <c r="A3" s="3" t="s">
        <v>125</v>
      </c>
      <c r="B3" s="8">
        <v>23249</v>
      </c>
      <c r="C3" t="str">
        <f t="shared" ref="C3:C66" si="0">TEXT(B3,"mmm")</f>
        <v>Aug</v>
      </c>
      <c r="H3" s="1" t="s">
        <v>196</v>
      </c>
      <c r="I3" s="1">
        <f t="shared" ref="I3:I13" si="1">COUNTIF(C3:C77,H3)</f>
        <v>6</v>
      </c>
    </row>
    <row r="4" spans="1:9" x14ac:dyDescent="0.3">
      <c r="A4" s="3" t="s">
        <v>126</v>
      </c>
      <c r="B4" s="8">
        <v>17469</v>
      </c>
      <c r="C4" t="str">
        <f t="shared" si="0"/>
        <v>Oct</v>
      </c>
      <c r="H4" s="1" t="s">
        <v>197</v>
      </c>
      <c r="I4" s="1">
        <f t="shared" si="1"/>
        <v>6</v>
      </c>
    </row>
    <row r="5" spans="1:9" x14ac:dyDescent="0.3">
      <c r="A5" s="3" t="s">
        <v>127</v>
      </c>
      <c r="B5" s="8">
        <v>25935</v>
      </c>
      <c r="C5" t="str">
        <f t="shared" si="0"/>
        <v>Jan</v>
      </c>
      <c r="H5" s="1" t="s">
        <v>198</v>
      </c>
      <c r="I5" s="1">
        <f t="shared" si="1"/>
        <v>5</v>
      </c>
    </row>
    <row r="6" spans="1:9" x14ac:dyDescent="0.3">
      <c r="A6" s="3" t="s">
        <v>128</v>
      </c>
      <c r="B6" s="8">
        <v>22643</v>
      </c>
      <c r="C6" t="str">
        <f t="shared" si="0"/>
        <v>Dec</v>
      </c>
      <c r="H6" s="1" t="s">
        <v>199</v>
      </c>
      <c r="I6" s="1">
        <f t="shared" si="1"/>
        <v>7</v>
      </c>
    </row>
    <row r="7" spans="1:9" x14ac:dyDescent="0.3">
      <c r="A7" s="3" t="s">
        <v>129</v>
      </c>
      <c r="B7" s="8">
        <v>29144</v>
      </c>
      <c r="C7" t="str">
        <f t="shared" si="0"/>
        <v>Oct</v>
      </c>
      <c r="H7" s="1" t="s">
        <v>200</v>
      </c>
      <c r="I7" s="1">
        <f t="shared" si="1"/>
        <v>4</v>
      </c>
    </row>
    <row r="8" spans="1:9" x14ac:dyDescent="0.3">
      <c r="A8" s="3" t="s">
        <v>130</v>
      </c>
      <c r="B8" s="8">
        <v>26025</v>
      </c>
      <c r="C8" t="str">
        <f t="shared" si="0"/>
        <v>Apr</v>
      </c>
      <c r="H8" s="1" t="s">
        <v>201</v>
      </c>
      <c r="I8" s="1">
        <f t="shared" si="1"/>
        <v>7</v>
      </c>
    </row>
    <row r="9" spans="1:9" x14ac:dyDescent="0.3">
      <c r="A9" s="3" t="s">
        <v>131</v>
      </c>
      <c r="B9" s="8">
        <v>24420</v>
      </c>
      <c r="C9" t="str">
        <f t="shared" si="0"/>
        <v>Nov</v>
      </c>
      <c r="H9" s="1" t="s">
        <v>202</v>
      </c>
      <c r="I9" s="1">
        <f t="shared" si="1"/>
        <v>6</v>
      </c>
    </row>
    <row r="10" spans="1:9" x14ac:dyDescent="0.3">
      <c r="A10" s="3" t="s">
        <v>132</v>
      </c>
      <c r="B10" s="8">
        <v>22596</v>
      </c>
      <c r="C10" t="str">
        <f t="shared" si="0"/>
        <v>Nov</v>
      </c>
      <c r="H10" s="1" t="s">
        <v>203</v>
      </c>
      <c r="I10" s="1">
        <f t="shared" si="1"/>
        <v>6</v>
      </c>
    </row>
    <row r="11" spans="1:9" x14ac:dyDescent="0.3">
      <c r="A11" s="3" t="s">
        <v>133</v>
      </c>
      <c r="B11" s="8">
        <v>13755</v>
      </c>
      <c r="C11" t="str">
        <f t="shared" si="0"/>
        <v>Aug</v>
      </c>
      <c r="H11" s="1" t="s">
        <v>204</v>
      </c>
      <c r="I11" s="1">
        <f t="shared" si="1"/>
        <v>11</v>
      </c>
    </row>
    <row r="12" spans="1:9" x14ac:dyDescent="0.3">
      <c r="A12" s="3" t="s">
        <v>134</v>
      </c>
      <c r="B12" s="8">
        <v>22784</v>
      </c>
      <c r="C12" t="str">
        <f t="shared" si="0"/>
        <v>May</v>
      </c>
      <c r="H12" s="1" t="s">
        <v>205</v>
      </c>
      <c r="I12" s="1">
        <f t="shared" si="1"/>
        <v>0</v>
      </c>
    </row>
    <row r="13" spans="1:9" x14ac:dyDescent="0.3">
      <c r="A13" s="3" t="s">
        <v>134</v>
      </c>
      <c r="B13" s="8">
        <v>20756</v>
      </c>
      <c r="C13" t="str">
        <f t="shared" si="0"/>
        <v>Oct</v>
      </c>
      <c r="H13" s="1" t="s">
        <v>206</v>
      </c>
      <c r="I13" s="1">
        <f t="shared" si="1"/>
        <v>6</v>
      </c>
    </row>
    <row r="14" spans="1:9" x14ac:dyDescent="0.3">
      <c r="A14" s="3" t="s">
        <v>134</v>
      </c>
      <c r="B14" s="8">
        <v>22860</v>
      </c>
      <c r="C14" t="str">
        <f t="shared" si="0"/>
        <v>Aug</v>
      </c>
    </row>
    <row r="15" spans="1:9" x14ac:dyDescent="0.3">
      <c r="A15" s="3" t="s">
        <v>135</v>
      </c>
      <c r="B15" s="8">
        <v>20638</v>
      </c>
      <c r="C15" t="str">
        <f t="shared" si="0"/>
        <v>Jul</v>
      </c>
    </row>
    <row r="16" spans="1:9" x14ac:dyDescent="0.3">
      <c r="A16" s="3" t="s">
        <v>136</v>
      </c>
      <c r="B16" s="8">
        <v>25633</v>
      </c>
      <c r="C16" t="str">
        <f t="shared" si="0"/>
        <v>Mar</v>
      </c>
    </row>
    <row r="17" spans="1:3" x14ac:dyDescent="0.3">
      <c r="A17" s="3" t="s">
        <v>137</v>
      </c>
      <c r="B17" s="8">
        <v>22687</v>
      </c>
      <c r="C17" t="str">
        <f t="shared" si="0"/>
        <v>Feb</v>
      </c>
    </row>
    <row r="18" spans="1:3" x14ac:dyDescent="0.3">
      <c r="A18" s="3" t="s">
        <v>137</v>
      </c>
      <c r="B18" s="8">
        <v>26379</v>
      </c>
      <c r="C18" t="str">
        <f t="shared" si="0"/>
        <v>Mar</v>
      </c>
    </row>
    <row r="19" spans="1:3" x14ac:dyDescent="0.3">
      <c r="A19" s="3" t="s">
        <v>138</v>
      </c>
      <c r="B19" s="8">
        <v>23110</v>
      </c>
      <c r="C19" t="str">
        <f t="shared" si="0"/>
        <v>Apr</v>
      </c>
    </row>
    <row r="20" spans="1:3" x14ac:dyDescent="0.3">
      <c r="A20" s="3" t="s">
        <v>139</v>
      </c>
      <c r="B20" s="8">
        <v>21435</v>
      </c>
      <c r="C20" t="str">
        <f t="shared" si="0"/>
        <v>Sep</v>
      </c>
    </row>
    <row r="21" spans="1:3" x14ac:dyDescent="0.3">
      <c r="A21" s="3" t="s">
        <v>140</v>
      </c>
      <c r="B21" s="8">
        <v>26534</v>
      </c>
      <c r="C21" t="str">
        <f t="shared" si="0"/>
        <v>Aug</v>
      </c>
    </row>
    <row r="22" spans="1:3" x14ac:dyDescent="0.3">
      <c r="A22" s="3" t="s">
        <v>141</v>
      </c>
      <c r="B22" s="8">
        <v>16559</v>
      </c>
      <c r="C22" t="str">
        <f t="shared" si="0"/>
        <v>May</v>
      </c>
    </row>
    <row r="23" spans="1:3" x14ac:dyDescent="0.3">
      <c r="A23" s="3" t="s">
        <v>142</v>
      </c>
      <c r="B23" s="8">
        <v>21918</v>
      </c>
      <c r="C23" t="str">
        <f t="shared" si="0"/>
        <v>Jan</v>
      </c>
    </row>
    <row r="24" spans="1:3" x14ac:dyDescent="0.3">
      <c r="A24" s="3" t="s">
        <v>143</v>
      </c>
      <c r="B24" s="8">
        <v>23400</v>
      </c>
      <c r="C24" t="str">
        <f t="shared" si="0"/>
        <v>Jan</v>
      </c>
    </row>
    <row r="25" spans="1:3" x14ac:dyDescent="0.3">
      <c r="A25" s="3" t="s">
        <v>144</v>
      </c>
      <c r="B25" s="8">
        <v>11624</v>
      </c>
      <c r="C25" t="str">
        <f t="shared" si="0"/>
        <v>Oct</v>
      </c>
    </row>
    <row r="26" spans="1:3" x14ac:dyDescent="0.3">
      <c r="A26" s="3" t="s">
        <v>145</v>
      </c>
      <c r="B26" s="8">
        <v>16109</v>
      </c>
      <c r="C26" t="str">
        <f>TEXT(B26,"mmm")</f>
        <v>Feb</v>
      </c>
    </row>
    <row r="27" spans="1:3" x14ac:dyDescent="0.3">
      <c r="A27" s="3" t="s">
        <v>145</v>
      </c>
      <c r="B27" s="8">
        <v>14328</v>
      </c>
      <c r="C27" t="str">
        <f t="shared" si="0"/>
        <v>Mar</v>
      </c>
    </row>
    <row r="28" spans="1:3" x14ac:dyDescent="0.3">
      <c r="A28" s="3" t="s">
        <v>146</v>
      </c>
      <c r="B28" s="8">
        <v>21395</v>
      </c>
      <c r="C28" t="str">
        <f t="shared" si="0"/>
        <v>Jul</v>
      </c>
    </row>
    <row r="29" spans="1:3" x14ac:dyDescent="0.3">
      <c r="A29" s="3" t="s">
        <v>146</v>
      </c>
      <c r="B29" s="8">
        <v>26095</v>
      </c>
      <c r="C29" t="str">
        <f t="shared" si="0"/>
        <v>Jun</v>
      </c>
    </row>
    <row r="30" spans="1:3" x14ac:dyDescent="0.3">
      <c r="A30" s="3" t="s">
        <v>147</v>
      </c>
      <c r="B30" s="8">
        <v>22124</v>
      </c>
      <c r="C30" t="str">
        <f t="shared" si="0"/>
        <v>Jul</v>
      </c>
    </row>
    <row r="31" spans="1:3" x14ac:dyDescent="0.3">
      <c r="A31" s="3" t="s">
        <v>148</v>
      </c>
      <c r="B31" s="8">
        <v>19503</v>
      </c>
      <c r="C31" t="str">
        <f t="shared" si="0"/>
        <v>May</v>
      </c>
    </row>
    <row r="32" spans="1:3" x14ac:dyDescent="0.3">
      <c r="A32" s="3" t="s">
        <v>149</v>
      </c>
      <c r="B32" s="8">
        <v>19757</v>
      </c>
      <c r="C32" t="str">
        <f t="shared" si="0"/>
        <v>Feb</v>
      </c>
    </row>
    <row r="33" spans="1:3" x14ac:dyDescent="0.3">
      <c r="A33" s="3" t="s">
        <v>150</v>
      </c>
      <c r="B33" s="8">
        <v>12107</v>
      </c>
      <c r="C33" t="str">
        <f t="shared" si="0"/>
        <v>Feb</v>
      </c>
    </row>
    <row r="34" spans="1:3" x14ac:dyDescent="0.3">
      <c r="A34" s="3" t="s">
        <v>150</v>
      </c>
      <c r="B34" s="8">
        <v>24022</v>
      </c>
      <c r="C34" t="str">
        <f t="shared" si="0"/>
        <v>Oct</v>
      </c>
    </row>
    <row r="35" spans="1:3" x14ac:dyDescent="0.3">
      <c r="A35" s="3" t="s">
        <v>150</v>
      </c>
      <c r="B35" s="8">
        <v>26414</v>
      </c>
      <c r="C35" t="str">
        <f t="shared" si="0"/>
        <v>Apr</v>
      </c>
    </row>
    <row r="36" spans="1:3" x14ac:dyDescent="0.3">
      <c r="A36" s="3" t="s">
        <v>151</v>
      </c>
      <c r="B36" s="8">
        <v>19882</v>
      </c>
      <c r="C36" t="str">
        <f t="shared" si="0"/>
        <v>Jun</v>
      </c>
    </row>
    <row r="37" spans="1:3" x14ac:dyDescent="0.3">
      <c r="A37" s="3" t="s">
        <v>152</v>
      </c>
      <c r="B37" s="8">
        <v>25491</v>
      </c>
      <c r="C37" t="str">
        <f t="shared" si="0"/>
        <v>Oct</v>
      </c>
    </row>
    <row r="38" spans="1:3" x14ac:dyDescent="0.3">
      <c r="A38" s="3" t="s">
        <v>153</v>
      </c>
      <c r="B38" s="8">
        <v>15530</v>
      </c>
      <c r="C38" t="str">
        <f t="shared" si="0"/>
        <v>Jul</v>
      </c>
    </row>
    <row r="39" spans="1:3" x14ac:dyDescent="0.3">
      <c r="A39" s="3" t="s">
        <v>153</v>
      </c>
      <c r="B39" s="8">
        <v>25756</v>
      </c>
      <c r="C39" t="str">
        <f t="shared" si="0"/>
        <v>Jul</v>
      </c>
    </row>
    <row r="40" spans="1:3" x14ac:dyDescent="0.3">
      <c r="A40" s="3" t="s">
        <v>154</v>
      </c>
      <c r="B40" s="8">
        <v>13149</v>
      </c>
      <c r="C40" t="str">
        <f t="shared" si="0"/>
        <v>Dec</v>
      </c>
    </row>
    <row r="41" spans="1:3" x14ac:dyDescent="0.3">
      <c r="A41" s="3" t="s">
        <v>155</v>
      </c>
      <c r="B41" s="8">
        <v>25232</v>
      </c>
      <c r="C41" t="str">
        <f>TEXT(B41,"mmm")</f>
        <v>Jan</v>
      </c>
    </row>
    <row r="42" spans="1:3" x14ac:dyDescent="0.3">
      <c r="A42" s="3" t="s">
        <v>156</v>
      </c>
      <c r="B42" s="8">
        <v>19118</v>
      </c>
      <c r="C42" t="str">
        <f t="shared" si="0"/>
        <v>May</v>
      </c>
    </row>
    <row r="43" spans="1:3" x14ac:dyDescent="0.3">
      <c r="A43" s="3" t="s">
        <v>156</v>
      </c>
      <c r="B43" s="8">
        <v>20588</v>
      </c>
      <c r="C43" t="str">
        <f t="shared" si="0"/>
        <v>May</v>
      </c>
    </row>
    <row r="44" spans="1:3" x14ac:dyDescent="0.3">
      <c r="A44" s="3" t="s">
        <v>157</v>
      </c>
      <c r="B44" s="8">
        <v>24253</v>
      </c>
      <c r="C44" t="str">
        <f t="shared" si="0"/>
        <v>May</v>
      </c>
    </row>
    <row r="45" spans="1:3" x14ac:dyDescent="0.3">
      <c r="A45" s="3" t="s">
        <v>158</v>
      </c>
      <c r="B45" s="8">
        <v>23635</v>
      </c>
      <c r="C45" t="str">
        <f t="shared" si="0"/>
        <v>Sep</v>
      </c>
    </row>
    <row r="46" spans="1:3" x14ac:dyDescent="0.3">
      <c r="A46" s="3" t="s">
        <v>159</v>
      </c>
      <c r="B46" s="8">
        <v>22200</v>
      </c>
      <c r="C46" t="str">
        <f t="shared" si="0"/>
        <v>Oct</v>
      </c>
    </row>
    <row r="47" spans="1:3" x14ac:dyDescent="0.3">
      <c r="A47" s="3" t="s">
        <v>160</v>
      </c>
      <c r="B47" s="8">
        <v>17329</v>
      </c>
      <c r="C47" t="str">
        <f t="shared" si="0"/>
        <v>Jun</v>
      </c>
    </row>
    <row r="48" spans="1:3" x14ac:dyDescent="0.3">
      <c r="A48" s="3" t="s">
        <v>161</v>
      </c>
      <c r="B48" s="8">
        <v>38215</v>
      </c>
      <c r="C48" t="str">
        <f t="shared" si="0"/>
        <v>Aug</v>
      </c>
    </row>
    <row r="49" spans="1:3" x14ac:dyDescent="0.3">
      <c r="A49" s="3" t="s">
        <v>162</v>
      </c>
      <c r="B49" s="8">
        <v>19935</v>
      </c>
      <c r="C49" t="str">
        <f t="shared" si="0"/>
        <v>Jul</v>
      </c>
    </row>
    <row r="50" spans="1:3" x14ac:dyDescent="0.3">
      <c r="A50" s="3" t="s">
        <v>163</v>
      </c>
      <c r="B50" s="8">
        <v>23374</v>
      </c>
      <c r="C50" t="str">
        <f t="shared" si="0"/>
        <v>Dec</v>
      </c>
    </row>
    <row r="51" spans="1:3" x14ac:dyDescent="0.3">
      <c r="A51" s="3" t="s">
        <v>163</v>
      </c>
      <c r="B51" s="8">
        <v>16734</v>
      </c>
      <c r="C51" t="str">
        <f t="shared" si="0"/>
        <v>Oct</v>
      </c>
    </row>
    <row r="52" spans="1:3" x14ac:dyDescent="0.3">
      <c r="A52" s="3" t="s">
        <v>164</v>
      </c>
      <c r="B52" s="8">
        <v>18074</v>
      </c>
      <c r="C52" t="str">
        <f t="shared" si="0"/>
        <v>Jun</v>
      </c>
    </row>
    <row r="53" spans="1:3" x14ac:dyDescent="0.3">
      <c r="A53" s="3" t="s">
        <v>165</v>
      </c>
      <c r="B53" s="8">
        <v>12159</v>
      </c>
      <c r="C53" t="str">
        <f t="shared" si="0"/>
        <v>Apr</v>
      </c>
    </row>
    <row r="54" spans="1:3" x14ac:dyDescent="0.3">
      <c r="A54" s="3" t="s">
        <v>166</v>
      </c>
      <c r="B54" s="8">
        <v>22997</v>
      </c>
      <c r="C54" t="str">
        <f t="shared" si="0"/>
        <v>Dec</v>
      </c>
    </row>
    <row r="55" spans="1:3" x14ac:dyDescent="0.3">
      <c r="A55" s="3" t="s">
        <v>167</v>
      </c>
      <c r="B55" s="8">
        <v>20758</v>
      </c>
      <c r="C55" t="str">
        <f t="shared" si="0"/>
        <v>Oct</v>
      </c>
    </row>
    <row r="56" spans="1:3" x14ac:dyDescent="0.3">
      <c r="A56" s="3" t="s">
        <v>167</v>
      </c>
      <c r="B56" s="8">
        <v>28793</v>
      </c>
      <c r="C56" t="str">
        <f t="shared" si="0"/>
        <v>Oct</v>
      </c>
    </row>
    <row r="57" spans="1:3" x14ac:dyDescent="0.3">
      <c r="A57" s="3" t="s">
        <v>168</v>
      </c>
      <c r="B57" s="8">
        <v>21234</v>
      </c>
      <c r="C57" t="str">
        <f t="shared" si="0"/>
        <v>Feb</v>
      </c>
    </row>
    <row r="58" spans="1:3" x14ac:dyDescent="0.3">
      <c r="A58" s="3" t="s">
        <v>169</v>
      </c>
      <c r="B58" s="8">
        <v>20704</v>
      </c>
      <c r="C58" t="str">
        <f t="shared" si="0"/>
        <v>Sep</v>
      </c>
    </row>
    <row r="59" spans="1:3" x14ac:dyDescent="0.3">
      <c r="A59" s="3" t="s">
        <v>169</v>
      </c>
      <c r="B59" s="8">
        <v>22208</v>
      </c>
      <c r="C59" t="str">
        <f t="shared" si="0"/>
        <v>Oct</v>
      </c>
    </row>
    <row r="60" spans="1:3" x14ac:dyDescent="0.3">
      <c r="A60" s="3" t="s">
        <v>170</v>
      </c>
      <c r="B60" s="8">
        <v>18376</v>
      </c>
      <c r="C60" t="str">
        <f t="shared" si="0"/>
        <v>Apr</v>
      </c>
    </row>
    <row r="61" spans="1:3" x14ac:dyDescent="0.3">
      <c r="A61" s="3" t="s">
        <v>171</v>
      </c>
      <c r="B61" s="8">
        <v>20279</v>
      </c>
      <c r="C61" t="str">
        <f t="shared" si="0"/>
        <v>Jul</v>
      </c>
    </row>
    <row r="62" spans="1:3" x14ac:dyDescent="0.3">
      <c r="A62" s="3" t="s">
        <v>171</v>
      </c>
      <c r="B62" s="8">
        <v>16152</v>
      </c>
      <c r="C62" t="str">
        <f>TEXT(B62,"mmm")</f>
        <v>Mar</v>
      </c>
    </row>
    <row r="63" spans="1:3" x14ac:dyDescent="0.3">
      <c r="A63" s="3" t="s">
        <v>171</v>
      </c>
      <c r="B63" s="8">
        <v>22505</v>
      </c>
      <c r="C63" t="str">
        <f t="shared" si="0"/>
        <v>Aug</v>
      </c>
    </row>
    <row r="64" spans="1:3" x14ac:dyDescent="0.3">
      <c r="A64" s="3" t="s">
        <v>171</v>
      </c>
      <c r="B64" s="8">
        <v>23977</v>
      </c>
      <c r="C64" t="str">
        <f t="shared" si="0"/>
        <v>Aug</v>
      </c>
    </row>
    <row r="65" spans="1:3" x14ac:dyDescent="0.3">
      <c r="A65" s="3" t="s">
        <v>172</v>
      </c>
      <c r="B65" s="8">
        <v>22943</v>
      </c>
      <c r="C65" t="str">
        <f t="shared" si="0"/>
        <v>Oct</v>
      </c>
    </row>
    <row r="66" spans="1:3" x14ac:dyDescent="0.3">
      <c r="A66" s="3" t="s">
        <v>172</v>
      </c>
      <c r="B66" s="8">
        <v>18686</v>
      </c>
      <c r="C66" t="str">
        <f t="shared" si="0"/>
        <v>Feb</v>
      </c>
    </row>
    <row r="67" spans="1:3" x14ac:dyDescent="0.3">
      <c r="A67" s="3" t="s">
        <v>173</v>
      </c>
      <c r="B67" s="8">
        <v>16407</v>
      </c>
      <c r="C67" t="str">
        <f t="shared" ref="C67:C76" si="2">TEXT(B67,"mmm")</f>
        <v>Dec</v>
      </c>
    </row>
    <row r="68" spans="1:3" x14ac:dyDescent="0.3">
      <c r="A68" s="3" t="s">
        <v>174</v>
      </c>
      <c r="B68" s="8">
        <v>21249</v>
      </c>
      <c r="C68" t="str">
        <f t="shared" si="2"/>
        <v>Mar</v>
      </c>
    </row>
    <row r="69" spans="1:3" x14ac:dyDescent="0.3">
      <c r="A69" s="3" t="s">
        <v>175</v>
      </c>
      <c r="B69" s="8">
        <v>18907</v>
      </c>
      <c r="C69" t="str">
        <f t="shared" si="2"/>
        <v>Oct</v>
      </c>
    </row>
    <row r="70" spans="1:3" x14ac:dyDescent="0.3">
      <c r="A70" s="3" t="s">
        <v>176</v>
      </c>
      <c r="B70" s="8">
        <v>17880</v>
      </c>
      <c r="C70" t="str">
        <f t="shared" si="2"/>
        <v>Dec</v>
      </c>
    </row>
    <row r="71" spans="1:3" x14ac:dyDescent="0.3">
      <c r="A71" s="3" t="s">
        <v>176</v>
      </c>
      <c r="B71" s="8">
        <v>19811</v>
      </c>
      <c r="C71" t="str">
        <f t="shared" si="2"/>
        <v>Mar</v>
      </c>
    </row>
    <row r="72" spans="1:3" x14ac:dyDescent="0.3">
      <c r="A72" s="3" t="s">
        <v>177</v>
      </c>
      <c r="B72" s="8">
        <v>27288</v>
      </c>
      <c r="C72" t="str">
        <f t="shared" si="2"/>
        <v>Sep</v>
      </c>
    </row>
    <row r="73" spans="1:3" x14ac:dyDescent="0.3">
      <c r="A73" s="3" t="s">
        <v>177</v>
      </c>
      <c r="B73" s="8">
        <v>19495</v>
      </c>
      <c r="C73" t="str">
        <f t="shared" si="2"/>
        <v>May</v>
      </c>
    </row>
    <row r="74" spans="1:3" x14ac:dyDescent="0.3">
      <c r="A74" s="3" t="s">
        <v>178</v>
      </c>
      <c r="B74" s="8">
        <v>21899</v>
      </c>
      <c r="C74" t="str">
        <f t="shared" si="2"/>
        <v>Dec</v>
      </c>
    </row>
    <row r="75" spans="1:3" x14ac:dyDescent="0.3">
      <c r="A75" s="3" t="s">
        <v>179</v>
      </c>
      <c r="B75" s="8">
        <v>22171</v>
      </c>
      <c r="C75" t="str">
        <f t="shared" si="2"/>
        <v>Sep</v>
      </c>
    </row>
    <row r="76" spans="1:3" x14ac:dyDescent="0.3">
      <c r="A76" s="3" t="s">
        <v>179</v>
      </c>
      <c r="B76" s="8">
        <v>22175</v>
      </c>
      <c r="C76" t="str">
        <f t="shared" si="2"/>
        <v>Sep</v>
      </c>
    </row>
    <row r="78" spans="1:3" x14ac:dyDescent="0.3">
      <c r="B78" s="20" t="s">
        <v>180</v>
      </c>
    </row>
    <row r="79" spans="1:3" x14ac:dyDescent="0.3">
      <c r="B79" s="20">
        <v>1</v>
      </c>
    </row>
    <row r="80" spans="1:3" x14ac:dyDescent="0.3">
      <c r="B80" s="20">
        <v>2</v>
      </c>
    </row>
    <row r="81" spans="1:2" x14ac:dyDescent="0.3">
      <c r="B81" s="20">
        <v>3</v>
      </c>
    </row>
    <row r="82" spans="1:2" x14ac:dyDescent="0.3">
      <c r="B82" s="20">
        <v>4</v>
      </c>
    </row>
    <row r="83" spans="1:2" x14ac:dyDescent="0.3">
      <c r="B83" s="20">
        <v>5</v>
      </c>
    </row>
    <row r="84" spans="1:2" x14ac:dyDescent="0.3">
      <c r="B84" s="20">
        <v>6</v>
      </c>
    </row>
    <row r="85" spans="1:2" x14ac:dyDescent="0.3">
      <c r="B85" s="20">
        <v>7</v>
      </c>
    </row>
    <row r="86" spans="1:2" x14ac:dyDescent="0.3">
      <c r="B86" s="20">
        <v>8</v>
      </c>
    </row>
    <row r="87" spans="1:2" x14ac:dyDescent="0.3">
      <c r="B87" s="20">
        <v>9</v>
      </c>
    </row>
    <row r="88" spans="1:2" x14ac:dyDescent="0.3">
      <c r="B88" s="20">
        <v>10</v>
      </c>
    </row>
    <row r="89" spans="1:2" x14ac:dyDescent="0.3">
      <c r="B89" s="20">
        <v>11</v>
      </c>
    </row>
    <row r="90" spans="1:2" x14ac:dyDescent="0.3">
      <c r="B90" s="20">
        <v>12</v>
      </c>
    </row>
    <row r="94" spans="1:2" x14ac:dyDescent="0.3">
      <c r="A94" t="s">
        <v>181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workbookViewId="0">
      <selection activeCell="F9" sqref="F9"/>
    </sheetView>
  </sheetViews>
  <sheetFormatPr defaultRowHeight="14.4" x14ac:dyDescent="0.3"/>
  <cols>
    <col min="1" max="1" width="35.21875" bestFit="1" customWidth="1"/>
    <col min="2" max="2" width="11.44140625" bestFit="1" customWidth="1"/>
  </cols>
  <sheetData>
    <row r="1" spans="1:7" x14ac:dyDescent="0.3">
      <c r="A1" s="21" t="s">
        <v>182</v>
      </c>
      <c r="B1" s="21" t="s">
        <v>188</v>
      </c>
      <c r="G1" t="s">
        <v>183</v>
      </c>
    </row>
    <row r="2" spans="1:7" x14ac:dyDescent="0.3">
      <c r="A2" s="3" t="s">
        <v>184</v>
      </c>
      <c r="B2" t="str">
        <f>TRIM(MID(A2,SEARCH("checkno.",A2)+8,LEN(A2)))</f>
        <v>12345</v>
      </c>
    </row>
    <row r="3" spans="1:7" x14ac:dyDescent="0.3">
      <c r="A3" s="3" t="s">
        <v>185</v>
      </c>
      <c r="B3" t="str">
        <f t="shared" ref="B3:B5" si="0">TRIM(MID(A3,SEARCH("checkno.",A3)+8,LEN(A3)))</f>
        <v>123456</v>
      </c>
    </row>
    <row r="4" spans="1:7" x14ac:dyDescent="0.3">
      <c r="A4" s="3" t="s">
        <v>186</v>
      </c>
      <c r="B4" t="str">
        <f t="shared" si="0"/>
        <v>000789</v>
      </c>
    </row>
    <row r="5" spans="1:7" x14ac:dyDescent="0.3">
      <c r="A5" s="3" t="s">
        <v>187</v>
      </c>
      <c r="B5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SAKSHI SAWATE</cp:lastModifiedBy>
  <dcterms:created xsi:type="dcterms:W3CDTF">2016-04-23T03:25:27Z</dcterms:created>
  <dcterms:modified xsi:type="dcterms:W3CDTF">2025-03-03T05:42:04Z</dcterms:modified>
</cp:coreProperties>
</file>