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b.hamza/Downloads/"/>
    </mc:Choice>
  </mc:AlternateContent>
  <xr:revisionPtr revIDLastSave="0" documentId="13_ncr:1_{40C353E3-1703-A44D-93F9-F20A68159A3D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ostco v bs" sheetId="1" r:id="rId1"/>
    <sheet name="costco v is" sheetId="2" r:id="rId2"/>
    <sheet name="costco h bs" sheetId="3" r:id="rId3"/>
    <sheet name="costco h is" sheetId="4" r:id="rId4"/>
    <sheet name="ratio " sheetId="5" r:id="rId5"/>
    <sheet name="comparison" sheetId="6" r:id="rId6"/>
  </sheets>
  <calcPr calcId="191029" iterateCount="10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5" l="1"/>
  <c r="G20" i="5"/>
  <c r="F5" i="5"/>
  <c r="F4" i="5"/>
  <c r="E5" i="5"/>
  <c r="E4" i="5"/>
  <c r="D5" i="5"/>
  <c r="D4" i="5"/>
  <c r="C5" i="5"/>
  <c r="C4" i="5"/>
  <c r="G21" i="4" l="1"/>
  <c r="G22" i="4"/>
  <c r="I22" i="4" s="1"/>
  <c r="G9" i="4"/>
  <c r="G34" i="1"/>
  <c r="C34" i="1"/>
  <c r="D18" i="2"/>
  <c r="C15" i="1"/>
  <c r="C14" i="1"/>
  <c r="C12" i="1"/>
  <c r="C11" i="1"/>
  <c r="C10" i="1"/>
  <c r="C9" i="1"/>
  <c r="C8" i="1"/>
  <c r="C7" i="1"/>
  <c r="G7" i="1"/>
</calcChain>
</file>

<file path=xl/sharedStrings.xml><?xml version="1.0" encoding="utf-8"?>
<sst xmlns="http://schemas.openxmlformats.org/spreadsheetml/2006/main" count="189" uniqueCount="109">
  <si>
    <t>Vertical Ananlysis - Comparative Balance Sheet</t>
  </si>
  <si>
    <t>March 31,  2020 and 2021</t>
  </si>
  <si>
    <t>Percentage</t>
  </si>
  <si>
    <t>Assets</t>
  </si>
  <si>
    <t>Current Assets:</t>
  </si>
  <si>
    <t>Cash</t>
  </si>
  <si>
    <t>Receivables, net</t>
  </si>
  <si>
    <t>Merchandise Inventories</t>
  </si>
  <si>
    <t>Short-term investments</t>
  </si>
  <si>
    <t>Other current assets</t>
  </si>
  <si>
    <t>Total Current Assets</t>
  </si>
  <si>
    <t>Property, Plant, and Equipment:</t>
  </si>
  <si>
    <t>Operating lease right-of-use assets</t>
  </si>
  <si>
    <t>Total Property, Plant, and Equipment:</t>
  </si>
  <si>
    <t>Total Assets</t>
  </si>
  <si>
    <t>Liabilities</t>
  </si>
  <si>
    <t>Current Liabilities:</t>
  </si>
  <si>
    <t>Accounts Payable</t>
  </si>
  <si>
    <t>Accrued salaries and benefits</t>
  </si>
  <si>
    <t>Deffered membership fees</t>
  </si>
  <si>
    <t>Current portion of long-term debt</t>
  </si>
  <si>
    <t>Other current liablities</t>
  </si>
  <si>
    <t>Accrued member rewards</t>
  </si>
  <si>
    <t>Total Current Liabilities</t>
  </si>
  <si>
    <t>Long-term Liabilities:</t>
  </si>
  <si>
    <t>Long-term operating lease liabilities</t>
  </si>
  <si>
    <t>Total Liabilities</t>
  </si>
  <si>
    <t>Stockholder's Equity</t>
  </si>
  <si>
    <t>Additional paid-in-capital</t>
  </si>
  <si>
    <t>Retained Earnings</t>
  </si>
  <si>
    <t>Total Stockholder's Equity</t>
  </si>
  <si>
    <t>Total Liabilities and Stockholder's Equity</t>
  </si>
  <si>
    <t>Costco - Table 2.4</t>
  </si>
  <si>
    <t>Vertical Ananlysis - Comparative Income Statements</t>
  </si>
  <si>
    <t>For the Years Ended March 31,  2020 and 2021</t>
  </si>
  <si>
    <t>Net Sales</t>
  </si>
  <si>
    <t>Less Cost of Goods Sold</t>
  </si>
  <si>
    <t>Gross Profit</t>
  </si>
  <si>
    <t>Less Operating Expenses:</t>
  </si>
  <si>
    <t>Preopening expenses</t>
  </si>
  <si>
    <t>Selling, general and administrative</t>
  </si>
  <si>
    <t>Operating Income</t>
  </si>
  <si>
    <t>$  5 435</t>
  </si>
  <si>
    <t>Add Other Income:</t>
  </si>
  <si>
    <t>Rent</t>
  </si>
  <si>
    <t>Less Other Expenses:</t>
  </si>
  <si>
    <t>Interest Expense</t>
  </si>
  <si>
    <t>Income Before Income Taxes</t>
  </si>
  <si>
    <t>Income Tax Expense</t>
  </si>
  <si>
    <t>Net Income</t>
  </si>
  <si>
    <t>Horizontal Ananlysis - Comparative Balance Sheet</t>
  </si>
  <si>
    <t>Increase (Decrease), $</t>
  </si>
  <si>
    <t>Percentage Increase (Decrease)</t>
  </si>
  <si>
    <t>Horizontal Ananlysis - Comparative Income Statements</t>
  </si>
  <si>
    <t>Selling, administrative, general</t>
  </si>
  <si>
    <t>Interest income and other</t>
  </si>
  <si>
    <t>Profitability Ratios for Selected Companies</t>
  </si>
  <si>
    <t>Debt and Equity Ratios for Selected Companies</t>
  </si>
  <si>
    <t>Company</t>
  </si>
  <si>
    <t>Years</t>
  </si>
  <si>
    <t>Net Profit Margin (%)</t>
  </si>
  <si>
    <t>Net Operating Margin (%)</t>
  </si>
  <si>
    <t>Return on Assets (%)</t>
  </si>
  <si>
    <t>Return on Equity (%)</t>
  </si>
  <si>
    <t>Basic Earnings per Share ($)</t>
  </si>
  <si>
    <t>Price-Earnings Ratio</t>
  </si>
  <si>
    <t>Dividend Yield (%)</t>
  </si>
  <si>
    <t>Dividend Payout ($)</t>
  </si>
  <si>
    <t>Debt-to Equity Ratio</t>
  </si>
  <si>
    <t>Times-Interest-Earned Ratio</t>
  </si>
  <si>
    <t>Book Value per Share of Common Stock</t>
  </si>
  <si>
    <t>Company 1</t>
  </si>
  <si>
    <t>Industry Standards</t>
  </si>
  <si>
    <t>Current</t>
  </si>
  <si>
    <t>Note: Data marked with an asterisk were taken from the sites due to the lack of needed data in 10-K and 20-F Reports</t>
  </si>
  <si>
    <t>*The data was taken from resource number [ ] in the reference list.</t>
  </si>
  <si>
    <t>*The data was taken from resource number [ ] in the reference list</t>
  </si>
  <si>
    <t>Liquidity and Activity Ratios for Selected Companies</t>
  </si>
  <si>
    <t>Cash Сonversion Сycle for Selected Companies</t>
  </si>
  <si>
    <t>Current Ratio</t>
  </si>
  <si>
    <t>Quick Ratio</t>
  </si>
  <si>
    <t>Average Collection Period</t>
  </si>
  <si>
    <t>Inventory Turnover</t>
  </si>
  <si>
    <t>Net Liquid Balance</t>
  </si>
  <si>
    <t>Free Cash Flow ($)</t>
  </si>
  <si>
    <t>Days Purchases in Inventory (DIO)</t>
  </si>
  <si>
    <t>Days Sells Outstanding (DSO)</t>
  </si>
  <si>
    <t>Days Purchases in Payables (DPO)</t>
  </si>
  <si>
    <t>Cash Conversion Cycle</t>
  </si>
  <si>
    <t xml:space="preserve"> </t>
  </si>
  <si>
    <t>Comparing Balance Sheet among Selected Companies</t>
  </si>
  <si>
    <t>Comparing Income Statement among Selected Companies</t>
  </si>
  <si>
    <t>Total Operating Expenses</t>
  </si>
  <si>
    <t>Costco</t>
  </si>
  <si>
    <t>Costco - Table 2.3</t>
  </si>
  <si>
    <t>Costco - Table 2.1</t>
  </si>
  <si>
    <t>Costco - Table 2.2</t>
  </si>
  <si>
    <t>https://www.stock-analysis-on.net/NASDAQ/Company/Costco-Wholesale-Corp/Ratios/Short-term-Operating-Activity</t>
  </si>
  <si>
    <t>161.326</t>
  </si>
  <si>
    <t>189.221</t>
  </si>
  <si>
    <t>32.08</t>
  </si>
  <si>
    <t>31.79</t>
  </si>
  <si>
    <t>0.79$</t>
  </si>
  <si>
    <t>0.70$</t>
  </si>
  <si>
    <t>x`</t>
  </si>
  <si>
    <t>7.20%</t>
  </si>
  <si>
    <t>20.06%</t>
  </si>
  <si>
    <t>13.83</t>
  </si>
  <si>
    <t>4.9%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</si>
</sst>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_-[$$-409]* #,##0.000_ ;_-[$$-409]* \-#,##0.000\ ;_-[$$-409]* &quot;-&quot;???_ ;_-@_ "/>
  </numFmts>
  <fonts count="19">
    <font>
      <sz val="10"/>
      <color rgb="FF000000"/>
      <name val="Arial"/>
      <scheme val="minor"/>
    </font>
    <font>
      <b/>
      <i/>
      <sz val="11"/>
      <color rgb="FF000000"/>
      <name val="&quot;Times New Roman&quot;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sz val="8"/>
      <name val="Arial"/>
      <family val="2"/>
      <scheme val="minor"/>
    </font>
    <font>
      <b/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&quot;Times New Roman&quot;"/>
      <charset val="204"/>
    </font>
    <font>
      <sz val="11"/>
      <name val="Times New Roman"/>
      <family val="1"/>
    </font>
    <font>
      <i/>
      <sz val="11"/>
      <color rgb="FF000000"/>
      <name val="Times New Roman"/>
      <family val="1"/>
    </font>
    <font>
      <sz val="11"/>
      <color rgb="FF444444"/>
      <name val="Times New Roman"/>
      <family val="1"/>
    </font>
  </fonts>
  <fills count="2">
    <fill>
      <patternFill patternType="none"/>
    </fill>
    <fill>
      <patternFill patternType="gray125"/>
    </fill>
  </fills>
  <borders count="1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theme="0"/>
      </bottom>
      <diagonal/>
    </border>
    <border>
      <left/>
      <right/>
      <top style="medium">
        <color rgb="FF000000"/>
      </top>
      <bottom style="thin">
        <color theme="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rgb="FF000000"/>
      </right>
      <top/>
      <bottom style="thin">
        <color theme="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thin">
        <color theme="0"/>
      </top>
      <bottom style="medium">
        <color rgb="FF000000"/>
      </bottom>
      <diagonal/>
    </border>
    <border>
      <left/>
      <right/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6">
    <xf numFmtId="0" fontId="0" fillId="0" borderId="0" xfId="0"/>
    <xf numFmtId="0" fontId="2" fillId="0" borderId="0" xfId="0" applyFont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5" fillId="0" borderId="19" xfId="0" applyFont="1" applyBorder="1" applyAlignment="1">
      <alignment horizontal="left"/>
    </xf>
    <xf numFmtId="0" fontId="5" fillId="0" borderId="20" xfId="0" applyFont="1" applyBorder="1"/>
    <xf numFmtId="0" fontId="5" fillId="0" borderId="9" xfId="0" applyFont="1" applyBorder="1"/>
    <xf numFmtId="9" fontId="5" fillId="0" borderId="9" xfId="0" applyNumberFormat="1" applyFont="1" applyBorder="1" applyAlignment="1">
      <alignment horizontal="right"/>
    </xf>
    <xf numFmtId="9" fontId="5" fillId="0" borderId="21" xfId="0" applyNumberFormat="1" applyFont="1" applyBorder="1" applyAlignment="1">
      <alignment horizontal="right"/>
    </xf>
    <xf numFmtId="0" fontId="5" fillId="0" borderId="22" xfId="0" applyFont="1" applyBorder="1"/>
    <xf numFmtId="0" fontId="5" fillId="0" borderId="11" xfId="0" applyFont="1" applyBorder="1"/>
    <xf numFmtId="0" fontId="5" fillId="0" borderId="23" xfId="0" applyFont="1" applyBorder="1" applyAlignment="1">
      <alignment horizontal="left"/>
    </xf>
    <xf numFmtId="9" fontId="5" fillId="0" borderId="24" xfId="0" applyNumberFormat="1" applyFont="1" applyBorder="1" applyAlignment="1">
      <alignment horizontal="right"/>
    </xf>
    <xf numFmtId="0" fontId="5" fillId="0" borderId="25" xfId="0" applyFont="1" applyBorder="1" applyAlignment="1">
      <alignment horizontal="left"/>
    </xf>
    <xf numFmtId="0" fontId="5" fillId="0" borderId="24" xfId="0" applyFont="1" applyBorder="1"/>
    <xf numFmtId="9" fontId="5" fillId="0" borderId="20" xfId="0" applyNumberFormat="1" applyFont="1" applyBorder="1" applyAlignment="1">
      <alignment horizontal="right"/>
    </xf>
    <xf numFmtId="9" fontId="5" fillId="0" borderId="26" xfId="0" applyNumberFormat="1" applyFont="1" applyBorder="1" applyAlignment="1">
      <alignment horizontal="right"/>
    </xf>
    <xf numFmtId="9" fontId="5" fillId="0" borderId="27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9" xfId="0" applyFont="1" applyBorder="1"/>
    <xf numFmtId="0" fontId="5" fillId="0" borderId="28" xfId="0" applyFont="1" applyBorder="1"/>
    <xf numFmtId="0" fontId="4" fillId="0" borderId="11" xfId="0" applyFont="1" applyBorder="1"/>
    <xf numFmtId="0" fontId="5" fillId="0" borderId="21" xfId="0" applyFont="1" applyBorder="1" applyAlignment="1">
      <alignment horizontal="right"/>
    </xf>
    <xf numFmtId="0" fontId="5" fillId="0" borderId="29" xfId="0" applyFont="1" applyBorder="1" applyAlignment="1">
      <alignment horizontal="left"/>
    </xf>
    <xf numFmtId="0" fontId="5" fillId="0" borderId="33" xfId="0" applyFont="1" applyBorder="1"/>
    <xf numFmtId="0" fontId="4" fillId="0" borderId="35" xfId="0" applyFont="1" applyBorder="1" applyAlignment="1">
      <alignment horizontal="left"/>
    </xf>
    <xf numFmtId="0" fontId="4" fillId="0" borderId="22" xfId="0" applyFont="1" applyBorder="1"/>
    <xf numFmtId="9" fontId="5" fillId="0" borderId="12" xfId="0" applyNumberFormat="1" applyFont="1" applyBorder="1" applyAlignment="1">
      <alignment horizontal="right"/>
    </xf>
    <xf numFmtId="0" fontId="4" fillId="0" borderId="19" xfId="0" applyFont="1" applyBorder="1" applyAlignment="1">
      <alignment horizontal="left"/>
    </xf>
    <xf numFmtId="0" fontId="4" fillId="0" borderId="20" xfId="0" applyFont="1" applyBorder="1"/>
    <xf numFmtId="0" fontId="4" fillId="0" borderId="24" xfId="0" applyFont="1" applyBorder="1"/>
    <xf numFmtId="0" fontId="1" fillId="0" borderId="7" xfId="0" applyFont="1" applyBorder="1"/>
    <xf numFmtId="0" fontId="5" fillId="0" borderId="8" xfId="0" applyFont="1" applyBorder="1"/>
    <xf numFmtId="0" fontId="5" fillId="0" borderId="12" xfId="0" applyFont="1" applyBorder="1" applyAlignment="1">
      <alignment horizontal="right"/>
    </xf>
    <xf numFmtId="0" fontId="4" fillId="0" borderId="36" xfId="0" applyFont="1" applyBorder="1"/>
    <xf numFmtId="0" fontId="4" fillId="0" borderId="37" xfId="0" applyFont="1" applyBorder="1"/>
    <xf numFmtId="0" fontId="5" fillId="0" borderId="0" xfId="0" applyFont="1"/>
    <xf numFmtId="0" fontId="5" fillId="0" borderId="38" xfId="0" applyFont="1" applyBorder="1"/>
    <xf numFmtId="9" fontId="5" fillId="0" borderId="39" xfId="0" applyNumberFormat="1" applyFont="1" applyBorder="1" applyAlignment="1">
      <alignment horizontal="right"/>
    </xf>
    <xf numFmtId="0" fontId="5" fillId="0" borderId="35" xfId="0" applyFont="1" applyBorder="1"/>
    <xf numFmtId="0" fontId="4" fillId="0" borderId="23" xfId="0" applyFont="1" applyBorder="1"/>
    <xf numFmtId="0" fontId="4" fillId="0" borderId="25" xfId="0" applyFont="1" applyBorder="1" applyAlignment="1">
      <alignment horizontal="left"/>
    </xf>
    <xf numFmtId="0" fontId="5" fillId="0" borderId="25" xfId="0" applyFont="1" applyBorder="1"/>
    <xf numFmtId="0" fontId="1" fillId="0" borderId="40" xfId="0" applyFont="1" applyBorder="1"/>
    <xf numFmtId="0" fontId="5" fillId="0" borderId="19" xfId="0" applyFont="1" applyBorder="1"/>
    <xf numFmtId="9" fontId="5" fillId="0" borderId="42" xfId="0" applyNumberFormat="1" applyFont="1" applyBorder="1" applyAlignment="1">
      <alignment horizontal="right"/>
    </xf>
    <xf numFmtId="0" fontId="5" fillId="0" borderId="43" xfId="0" applyFont="1" applyBorder="1"/>
    <xf numFmtId="0" fontId="4" fillId="0" borderId="23" xfId="0" applyFont="1" applyBorder="1" applyAlignment="1">
      <alignment horizontal="left"/>
    </xf>
    <xf numFmtId="0" fontId="5" fillId="0" borderId="40" xfId="0" applyFont="1" applyBorder="1"/>
    <xf numFmtId="0" fontId="5" fillId="0" borderId="47" xfId="0" applyFont="1" applyBorder="1" applyAlignment="1">
      <alignment horizontal="right"/>
    </xf>
    <xf numFmtId="0" fontId="5" fillId="0" borderId="48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46" xfId="0" applyFont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5" fillId="0" borderId="16" xfId="0" applyFont="1" applyBorder="1"/>
    <xf numFmtId="9" fontId="5" fillId="0" borderId="6" xfId="0" applyNumberFormat="1" applyFont="1" applyBorder="1" applyAlignment="1">
      <alignment horizontal="right"/>
    </xf>
    <xf numFmtId="0" fontId="5" fillId="0" borderId="4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9" fontId="5" fillId="0" borderId="46" xfId="0" applyNumberFormat="1" applyFont="1" applyBorder="1" applyAlignment="1">
      <alignment horizontal="right"/>
    </xf>
    <xf numFmtId="9" fontId="5" fillId="0" borderId="52" xfId="0" applyNumberFormat="1" applyFont="1" applyBorder="1" applyAlignment="1">
      <alignment horizontal="right"/>
    </xf>
    <xf numFmtId="0" fontId="5" fillId="0" borderId="43" xfId="0" applyFont="1" applyBorder="1" applyAlignment="1">
      <alignment horizontal="left"/>
    </xf>
    <xf numFmtId="9" fontId="5" fillId="0" borderId="53" xfId="0" applyNumberFormat="1" applyFont="1" applyBorder="1" applyAlignment="1">
      <alignment horizontal="right"/>
    </xf>
    <xf numFmtId="0" fontId="2" fillId="0" borderId="54" xfId="0" applyFont="1" applyBorder="1"/>
    <xf numFmtId="0" fontId="2" fillId="0" borderId="55" xfId="0" applyFont="1" applyBorder="1"/>
    <xf numFmtId="0" fontId="1" fillId="0" borderId="12" xfId="0" applyFont="1" applyBorder="1" applyAlignment="1">
      <alignment horizontal="center"/>
    </xf>
    <xf numFmtId="0" fontId="4" fillId="0" borderId="49" xfId="0" applyFont="1" applyBorder="1"/>
    <xf numFmtId="0" fontId="4" fillId="0" borderId="51" xfId="0" applyFont="1" applyBorder="1"/>
    <xf numFmtId="0" fontId="5" fillId="0" borderId="36" xfId="0" applyFont="1" applyBorder="1"/>
    <xf numFmtId="164" fontId="5" fillId="0" borderId="20" xfId="0" applyNumberFormat="1" applyFont="1" applyBorder="1"/>
    <xf numFmtId="164" fontId="5" fillId="0" borderId="22" xfId="0" applyNumberFormat="1" applyFont="1" applyBorder="1"/>
    <xf numFmtId="164" fontId="5" fillId="0" borderId="24" xfId="0" applyNumberFormat="1" applyFont="1" applyBorder="1"/>
    <xf numFmtId="164" fontId="5" fillId="0" borderId="27" xfId="0" applyNumberFormat="1" applyFont="1" applyBorder="1"/>
    <xf numFmtId="164" fontId="5" fillId="0" borderId="11" xfId="0" applyNumberFormat="1" applyFont="1" applyBorder="1"/>
    <xf numFmtId="164" fontId="5" fillId="0" borderId="30" xfId="0" applyNumberFormat="1" applyFont="1" applyBorder="1"/>
    <xf numFmtId="164" fontId="4" fillId="0" borderId="27" xfId="0" applyNumberFormat="1" applyFont="1" applyBorder="1"/>
    <xf numFmtId="164" fontId="4" fillId="0" borderId="20" xfId="0" applyNumberFormat="1" applyFont="1" applyBorder="1"/>
    <xf numFmtId="164" fontId="4" fillId="0" borderId="36" xfId="0" applyNumberFormat="1" applyFont="1" applyBorder="1"/>
    <xf numFmtId="164" fontId="5" fillId="0" borderId="9" xfId="0" applyNumberFormat="1" applyFont="1" applyBorder="1"/>
    <xf numFmtId="164" fontId="5" fillId="0" borderId="38" xfId="0" applyNumberFormat="1" applyFont="1" applyBorder="1"/>
    <xf numFmtId="164" fontId="5" fillId="0" borderId="8" xfId="0" applyNumberFormat="1" applyFont="1" applyBorder="1"/>
    <xf numFmtId="164" fontId="5" fillId="0" borderId="41" xfId="0" applyNumberFormat="1" applyFont="1" applyBorder="1"/>
    <xf numFmtId="164" fontId="5" fillId="0" borderId="44" xfId="0" applyNumberFormat="1" applyFont="1" applyBorder="1"/>
    <xf numFmtId="164" fontId="5" fillId="0" borderId="10" xfId="0" applyNumberFormat="1" applyFont="1" applyBorder="1" applyAlignment="1">
      <alignment horizontal="right"/>
    </xf>
    <xf numFmtId="164" fontId="2" fillId="0" borderId="0" xfId="0" applyNumberFormat="1" applyFont="1"/>
    <xf numFmtId="164" fontId="5" fillId="0" borderId="28" xfId="0" applyNumberFormat="1" applyFont="1" applyBorder="1"/>
    <xf numFmtId="164" fontId="5" fillId="0" borderId="32" xfId="0" applyNumberFormat="1" applyFont="1" applyBorder="1"/>
    <xf numFmtId="164" fontId="4" fillId="0" borderId="9" xfId="0" applyNumberFormat="1" applyFont="1" applyBorder="1"/>
    <xf numFmtId="164" fontId="5" fillId="0" borderId="46" xfId="0" applyNumberFormat="1" applyFont="1" applyBorder="1" applyAlignment="1">
      <alignment horizontal="righ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11" fillId="0" borderId="19" xfId="0" applyFont="1" applyBorder="1" applyAlignment="1">
      <alignment horizontal="left"/>
    </xf>
    <xf numFmtId="164" fontId="11" fillId="0" borderId="20" xfId="0" applyNumberFormat="1" applyFont="1" applyBorder="1"/>
    <xf numFmtId="9" fontId="11" fillId="0" borderId="9" xfId="0" applyNumberFormat="1" applyFont="1" applyBorder="1" applyAlignment="1">
      <alignment horizontal="right"/>
    </xf>
    <xf numFmtId="0" fontId="11" fillId="0" borderId="9" xfId="0" applyFont="1" applyBorder="1"/>
    <xf numFmtId="164" fontId="11" fillId="0" borderId="9" xfId="0" applyNumberFormat="1" applyFont="1" applyBorder="1"/>
    <xf numFmtId="9" fontId="11" fillId="0" borderId="21" xfId="0" applyNumberFormat="1" applyFont="1" applyBorder="1" applyAlignment="1">
      <alignment horizontal="right"/>
    </xf>
    <xf numFmtId="164" fontId="11" fillId="0" borderId="22" xfId="0" applyNumberFormat="1" applyFont="1" applyBorder="1"/>
    <xf numFmtId="9" fontId="11" fillId="0" borderId="0" xfId="0" applyNumberFormat="1" applyFont="1" applyAlignment="1">
      <alignment horizontal="right"/>
    </xf>
    <xf numFmtId="0" fontId="11" fillId="0" borderId="11" xfId="0" applyFont="1" applyBorder="1"/>
    <xf numFmtId="0" fontId="11" fillId="0" borderId="23" xfId="0" applyFont="1" applyBorder="1" applyAlignment="1">
      <alignment horizontal="left"/>
    </xf>
    <xf numFmtId="9" fontId="11" fillId="0" borderId="24" xfId="0" applyNumberFormat="1" applyFont="1" applyBorder="1" applyAlignment="1">
      <alignment horizontal="right"/>
    </xf>
    <xf numFmtId="0" fontId="11" fillId="0" borderId="25" xfId="0" applyFont="1" applyBorder="1" applyAlignment="1">
      <alignment horizontal="left"/>
    </xf>
    <xf numFmtId="164" fontId="11" fillId="0" borderId="24" xfId="0" applyNumberFormat="1" applyFont="1" applyBorder="1"/>
    <xf numFmtId="9" fontId="11" fillId="0" borderId="20" xfId="0" applyNumberFormat="1" applyFont="1" applyBorder="1" applyAlignment="1">
      <alignment horizontal="right"/>
    </xf>
    <xf numFmtId="9" fontId="11" fillId="0" borderId="26" xfId="0" applyNumberFormat="1" applyFont="1" applyBorder="1" applyAlignment="1">
      <alignment horizontal="right"/>
    </xf>
    <xf numFmtId="164" fontId="11" fillId="0" borderId="27" xfId="0" applyNumberFormat="1" applyFont="1" applyBorder="1"/>
    <xf numFmtId="9" fontId="11" fillId="0" borderId="27" xfId="0" applyNumberFormat="1" applyFont="1" applyBorder="1" applyAlignment="1">
      <alignment horizontal="right"/>
    </xf>
    <xf numFmtId="9" fontId="11" fillId="0" borderId="15" xfId="0" applyNumberFormat="1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164" fontId="11" fillId="0" borderId="11" xfId="0" applyNumberFormat="1" applyFont="1" applyBorder="1"/>
    <xf numFmtId="0" fontId="10" fillId="0" borderId="9" xfId="0" applyFont="1" applyBorder="1"/>
    <xf numFmtId="164" fontId="11" fillId="0" borderId="28" xfId="0" applyNumberFormat="1" applyFont="1" applyBorder="1"/>
    <xf numFmtId="0" fontId="10" fillId="0" borderId="11" xfId="0" applyFont="1" applyBorder="1"/>
    <xf numFmtId="0" fontId="11" fillId="0" borderId="20" xfId="0" applyFont="1" applyBorder="1"/>
    <xf numFmtId="0" fontId="11" fillId="0" borderId="29" xfId="0" applyFont="1" applyBorder="1" applyAlignment="1">
      <alignment horizontal="left"/>
    </xf>
    <xf numFmtId="164" fontId="11" fillId="0" borderId="30" xfId="0" applyNumberFormat="1" applyFont="1" applyBorder="1"/>
    <xf numFmtId="9" fontId="11" fillId="0" borderId="32" xfId="0" applyNumberFormat="1" applyFont="1" applyBorder="1" applyAlignment="1">
      <alignment horizontal="right"/>
    </xf>
    <xf numFmtId="0" fontId="11" fillId="0" borderId="33" xfId="0" applyFont="1" applyBorder="1"/>
    <xf numFmtId="164" fontId="11" fillId="0" borderId="32" xfId="0" applyNumberFormat="1" applyFont="1" applyBorder="1"/>
    <xf numFmtId="9" fontId="11" fillId="0" borderId="34" xfId="0" applyNumberFormat="1" applyFont="1" applyBorder="1" applyAlignment="1">
      <alignment horizontal="right"/>
    </xf>
    <xf numFmtId="0" fontId="10" fillId="0" borderId="35" xfId="0" applyFont="1" applyBorder="1" applyAlignment="1">
      <alignment horizontal="left"/>
    </xf>
    <xf numFmtId="164" fontId="10" fillId="0" borderId="27" xfId="0" applyNumberFormat="1" applyFont="1" applyBorder="1"/>
    <xf numFmtId="9" fontId="11" fillId="0" borderId="8" xfId="0" applyNumberFormat="1" applyFont="1" applyBorder="1" applyAlignment="1">
      <alignment horizontal="right"/>
    </xf>
    <xf numFmtId="0" fontId="10" fillId="0" borderId="22" xfId="0" applyFont="1" applyBorder="1"/>
    <xf numFmtId="164" fontId="10" fillId="0" borderId="8" xfId="0" applyNumberFormat="1" applyFont="1" applyBorder="1"/>
    <xf numFmtId="9" fontId="11" fillId="0" borderId="12" xfId="0" applyNumberFormat="1" applyFont="1" applyBorder="1" applyAlignment="1">
      <alignment horizontal="right"/>
    </xf>
    <xf numFmtId="0" fontId="10" fillId="0" borderId="19" xfId="0" applyFont="1" applyBorder="1" applyAlignment="1">
      <alignment horizontal="left"/>
    </xf>
    <xf numFmtId="164" fontId="10" fillId="0" borderId="20" xfId="0" applyNumberFormat="1" applyFont="1" applyBorder="1"/>
    <xf numFmtId="0" fontId="10" fillId="0" borderId="24" xfId="0" applyFont="1" applyBorder="1"/>
    <xf numFmtId="164" fontId="10" fillId="0" borderId="9" xfId="0" applyNumberFormat="1" applyFont="1" applyBorder="1"/>
    <xf numFmtId="0" fontId="7" fillId="0" borderId="7" xfId="0" applyFont="1" applyBorder="1"/>
    <xf numFmtId="164" fontId="11" fillId="0" borderId="8" xfId="0" applyNumberFormat="1" applyFont="1" applyBorder="1"/>
    <xf numFmtId="164" fontId="10" fillId="0" borderId="36" xfId="0" applyNumberFormat="1" applyFont="1" applyBorder="1"/>
    <xf numFmtId="0" fontId="10" fillId="0" borderId="36" xfId="0" applyFont="1" applyBorder="1"/>
    <xf numFmtId="164" fontId="10" fillId="0" borderId="28" xfId="0" applyNumberFormat="1" applyFont="1" applyBorder="1"/>
    <xf numFmtId="0" fontId="10" fillId="0" borderId="37" xfId="0" applyFont="1" applyBorder="1"/>
    <xf numFmtId="0" fontId="11" fillId="0" borderId="0" xfId="0" applyFont="1"/>
    <xf numFmtId="164" fontId="11" fillId="0" borderId="38" xfId="0" applyNumberFormat="1" applyFont="1" applyBorder="1"/>
    <xf numFmtId="9" fontId="11" fillId="0" borderId="22" xfId="0" applyNumberFormat="1" applyFont="1" applyBorder="1" applyAlignment="1">
      <alignment horizontal="right"/>
    </xf>
    <xf numFmtId="0" fontId="11" fillId="0" borderId="22" xfId="0" applyFont="1" applyBorder="1"/>
    <xf numFmtId="9" fontId="11" fillId="0" borderId="39" xfId="0" applyNumberFormat="1" applyFont="1" applyBorder="1" applyAlignment="1">
      <alignment horizontal="right"/>
    </xf>
    <xf numFmtId="0" fontId="11" fillId="0" borderId="35" xfId="0" applyFont="1" applyBorder="1"/>
    <xf numFmtId="0" fontId="11" fillId="0" borderId="24" xfId="0" applyFont="1" applyBorder="1"/>
    <xf numFmtId="9" fontId="11" fillId="0" borderId="18" xfId="0" applyNumberFormat="1" applyFont="1" applyBorder="1" applyAlignment="1">
      <alignment horizontal="right"/>
    </xf>
    <xf numFmtId="0" fontId="10" fillId="0" borderId="23" xfId="0" applyFont="1" applyBorder="1"/>
    <xf numFmtId="0" fontId="10" fillId="0" borderId="25" xfId="0" applyFont="1" applyBorder="1" applyAlignment="1">
      <alignment horizontal="left"/>
    </xf>
    <xf numFmtId="0" fontId="11" fillId="0" borderId="25" xfId="0" applyFont="1" applyBorder="1"/>
    <xf numFmtId="0" fontId="7" fillId="0" borderId="40" xfId="0" applyFont="1" applyBorder="1"/>
    <xf numFmtId="164" fontId="11" fillId="0" borderId="41" xfId="0" applyNumberFormat="1" applyFont="1" applyBorder="1"/>
    <xf numFmtId="0" fontId="11" fillId="0" borderId="19" xfId="0" applyFont="1" applyBorder="1"/>
    <xf numFmtId="9" fontId="11" fillId="0" borderId="11" xfId="0" applyNumberFormat="1" applyFont="1" applyBorder="1" applyAlignment="1">
      <alignment horizontal="right"/>
    </xf>
    <xf numFmtId="0" fontId="11" fillId="0" borderId="17" xfId="0" applyFont="1" applyBorder="1"/>
    <xf numFmtId="9" fontId="11" fillId="0" borderId="42" xfId="0" applyNumberFormat="1" applyFont="1" applyBorder="1" applyAlignment="1">
      <alignment horizontal="right"/>
    </xf>
    <xf numFmtId="0" fontId="11" fillId="0" borderId="43" xfId="0" applyFont="1" applyBorder="1"/>
    <xf numFmtId="164" fontId="11" fillId="0" borderId="44" xfId="0" applyNumberFormat="1" applyFont="1" applyBorder="1"/>
    <xf numFmtId="0" fontId="10" fillId="0" borderId="23" xfId="0" applyFont="1" applyBorder="1" applyAlignment="1">
      <alignment horizontal="left"/>
    </xf>
    <xf numFmtId="0" fontId="10" fillId="0" borderId="20" xfId="0" applyFont="1" applyBorder="1"/>
    <xf numFmtId="0" fontId="11" fillId="0" borderId="40" xfId="0" applyFont="1" applyBorder="1"/>
    <xf numFmtId="164" fontId="11" fillId="0" borderId="10" xfId="0" applyNumberFormat="1" applyFont="1" applyBorder="1" applyAlignment="1">
      <alignment horizontal="right"/>
    </xf>
    <xf numFmtId="9" fontId="11" fillId="0" borderId="46" xfId="0" applyNumberFormat="1" applyFont="1" applyBorder="1" applyAlignment="1">
      <alignment horizontal="right"/>
    </xf>
    <xf numFmtId="0" fontId="11" fillId="0" borderId="47" xfId="0" applyFont="1" applyBorder="1" applyAlignment="1">
      <alignment horizontal="right"/>
    </xf>
    <xf numFmtId="164" fontId="11" fillId="0" borderId="46" xfId="0" applyNumberFormat="1" applyFont="1" applyBorder="1" applyAlignment="1">
      <alignment horizontal="right"/>
    </xf>
    <xf numFmtId="9" fontId="11" fillId="0" borderId="48" xfId="0" applyNumberFormat="1" applyFont="1" applyBorder="1" applyAlignment="1">
      <alignment horizontal="right"/>
    </xf>
    <xf numFmtId="164" fontId="11" fillId="0" borderId="0" xfId="0" applyNumberFormat="1" applyFont="1"/>
    <xf numFmtId="0" fontId="11" fillId="0" borderId="55" xfId="0" applyFont="1" applyBorder="1"/>
    <xf numFmtId="164" fontId="11" fillId="0" borderId="49" xfId="0" applyNumberFormat="1" applyFont="1" applyBorder="1"/>
    <xf numFmtId="164" fontId="11" fillId="0" borderId="51" xfId="0" applyNumberFormat="1" applyFont="1" applyBorder="1"/>
    <xf numFmtId="164" fontId="11" fillId="0" borderId="46" xfId="0" applyNumberFormat="1" applyFont="1" applyBorder="1"/>
    <xf numFmtId="164" fontId="11" fillId="0" borderId="55" xfId="0" applyNumberFormat="1" applyFont="1" applyBorder="1"/>
    <xf numFmtId="164" fontId="2" fillId="0" borderId="55" xfId="0" applyNumberFormat="1" applyFont="1" applyBorder="1"/>
    <xf numFmtId="9" fontId="2" fillId="0" borderId="55" xfId="0" applyNumberFormat="1" applyFont="1" applyBorder="1"/>
    <xf numFmtId="9" fontId="2" fillId="0" borderId="48" xfId="0" applyNumberFormat="1" applyFont="1" applyBorder="1"/>
    <xf numFmtId="164" fontId="2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31" xfId="0" applyNumberFormat="1" applyFont="1" applyBorder="1"/>
    <xf numFmtId="164" fontId="5" fillId="0" borderId="49" xfId="0" applyNumberFormat="1" applyFont="1" applyBorder="1"/>
    <xf numFmtId="164" fontId="4" fillId="0" borderId="24" xfId="0" applyNumberFormat="1" applyFont="1" applyBorder="1"/>
    <xf numFmtId="164" fontId="4" fillId="0" borderId="0" xfId="0" applyNumberFormat="1" applyFont="1"/>
    <xf numFmtId="164" fontId="4" fillId="0" borderId="22" xfId="0" applyNumberFormat="1" applyFont="1" applyBorder="1"/>
    <xf numFmtId="164" fontId="5" fillId="0" borderId="17" xfId="0" applyNumberFormat="1" applyFont="1" applyBorder="1"/>
    <xf numFmtId="164" fontId="5" fillId="0" borderId="45" xfId="0" applyNumberFormat="1" applyFont="1" applyBorder="1" applyAlignment="1">
      <alignment horizontal="right"/>
    </xf>
    <xf numFmtId="164" fontId="5" fillId="0" borderId="0" xfId="0" applyNumberFormat="1" applyFont="1"/>
    <xf numFmtId="164" fontId="5" fillId="0" borderId="33" xfId="0" applyNumberFormat="1" applyFont="1" applyBorder="1"/>
    <xf numFmtId="164" fontId="5" fillId="0" borderId="56" xfId="0" applyNumberFormat="1" applyFont="1" applyBorder="1"/>
    <xf numFmtId="164" fontId="4" fillId="0" borderId="17" xfId="0" applyNumberFormat="1" applyFont="1" applyBorder="1"/>
    <xf numFmtId="0" fontId="7" fillId="0" borderId="8" xfId="0" applyFont="1" applyBorder="1" applyAlignment="1">
      <alignment horizontal="right"/>
    </xf>
    <xf numFmtId="0" fontId="7" fillId="0" borderId="46" xfId="0" applyFont="1" applyBorder="1" applyAlignment="1">
      <alignment horizontal="right"/>
    </xf>
    <xf numFmtId="0" fontId="7" fillId="0" borderId="4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1" fillId="0" borderId="16" xfId="0" applyFont="1" applyBorder="1"/>
    <xf numFmtId="9" fontId="11" fillId="0" borderId="6" xfId="0" applyNumberFormat="1" applyFont="1" applyBorder="1" applyAlignment="1">
      <alignment horizontal="right"/>
    </xf>
    <xf numFmtId="0" fontId="11" fillId="0" borderId="21" xfId="0" applyFont="1" applyBorder="1" applyAlignment="1">
      <alignment horizontal="right"/>
    </xf>
    <xf numFmtId="0" fontId="11" fillId="0" borderId="4" xfId="0" applyFont="1" applyBorder="1" applyAlignment="1">
      <alignment horizontal="left"/>
    </xf>
    <xf numFmtId="164" fontId="11" fillId="0" borderId="36" xfId="0" applyNumberFormat="1" applyFont="1" applyBorder="1"/>
    <xf numFmtId="0" fontId="10" fillId="0" borderId="50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10" fillId="0" borderId="43" xfId="0" applyFont="1" applyBorder="1" applyAlignment="1">
      <alignment horizontal="left"/>
    </xf>
    <xf numFmtId="0" fontId="11" fillId="0" borderId="35" xfId="0" applyFont="1" applyBorder="1" applyAlignment="1">
      <alignment horizontal="left"/>
    </xf>
    <xf numFmtId="9" fontId="11" fillId="0" borderId="57" xfId="0" applyNumberFormat="1" applyFont="1" applyBorder="1" applyAlignment="1">
      <alignment horizontal="right"/>
    </xf>
    <xf numFmtId="0" fontId="11" fillId="0" borderId="43" xfId="0" applyFont="1" applyBorder="1" applyAlignment="1">
      <alignment horizontal="left"/>
    </xf>
    <xf numFmtId="164" fontId="10" fillId="0" borderId="46" xfId="0" applyNumberFormat="1" applyFont="1" applyBorder="1"/>
    <xf numFmtId="0" fontId="11" fillId="0" borderId="54" xfId="0" applyFont="1" applyBorder="1"/>
    <xf numFmtId="0" fontId="11" fillId="0" borderId="48" xfId="0" applyFont="1" applyBorder="1"/>
    <xf numFmtId="0" fontId="12" fillId="0" borderId="0" xfId="0" applyFont="1"/>
    <xf numFmtId="0" fontId="12" fillId="0" borderId="22" xfId="0" applyFont="1" applyBorder="1"/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 wrapText="1"/>
    </xf>
    <xf numFmtId="0" fontId="14" fillId="0" borderId="66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2" fillId="0" borderId="71" xfId="0" applyFont="1" applyBorder="1" applyAlignment="1">
      <alignment horizontal="right"/>
    </xf>
    <xf numFmtId="2" fontId="12" fillId="0" borderId="71" xfId="0" applyNumberFormat="1" applyFont="1" applyBorder="1"/>
    <xf numFmtId="2" fontId="12" fillId="0" borderId="71" xfId="0" applyNumberFormat="1" applyFont="1" applyBorder="1" applyAlignment="1">
      <alignment horizontal="right"/>
    </xf>
    <xf numFmtId="2" fontId="12" fillId="0" borderId="72" xfId="0" applyNumberFormat="1" applyFont="1" applyBorder="1" applyAlignment="1">
      <alignment horizontal="right"/>
    </xf>
    <xf numFmtId="4" fontId="12" fillId="0" borderId="72" xfId="0" applyNumberFormat="1" applyFont="1" applyBorder="1" applyAlignment="1">
      <alignment horizontal="right"/>
    </xf>
    <xf numFmtId="0" fontId="12" fillId="0" borderId="65" xfId="0" applyFont="1" applyBorder="1" applyAlignment="1">
      <alignment horizontal="right"/>
    </xf>
    <xf numFmtId="2" fontId="12" fillId="0" borderId="65" xfId="0" applyNumberFormat="1" applyFont="1" applyBorder="1"/>
    <xf numFmtId="2" fontId="12" fillId="0" borderId="65" xfId="0" applyNumberFormat="1" applyFont="1" applyBorder="1" applyAlignment="1">
      <alignment horizontal="right"/>
    </xf>
    <xf numFmtId="2" fontId="12" fillId="0" borderId="66" xfId="0" applyNumberFormat="1" applyFont="1" applyBorder="1" applyAlignment="1">
      <alignment horizontal="right"/>
    </xf>
    <xf numFmtId="4" fontId="12" fillId="0" borderId="66" xfId="0" applyNumberFormat="1" applyFont="1" applyBorder="1" applyAlignment="1">
      <alignment horizontal="right"/>
    </xf>
    <xf numFmtId="0" fontId="12" fillId="0" borderId="66" xfId="0" applyFont="1" applyBorder="1" applyAlignment="1">
      <alignment horizontal="right"/>
    </xf>
    <xf numFmtId="0" fontId="12" fillId="0" borderId="74" xfId="0" applyFont="1" applyBorder="1"/>
    <xf numFmtId="2" fontId="12" fillId="0" borderId="75" xfId="0" applyNumberFormat="1" applyFont="1" applyBorder="1" applyAlignment="1">
      <alignment horizontal="right"/>
    </xf>
    <xf numFmtId="2" fontId="12" fillId="0" borderId="76" xfId="0" applyNumberFormat="1" applyFont="1" applyBorder="1" applyAlignment="1">
      <alignment horizontal="right"/>
    </xf>
    <xf numFmtId="0" fontId="12" fillId="0" borderId="77" xfId="0" applyFont="1" applyBorder="1" applyAlignment="1">
      <alignment horizontal="center" vertical="center" wrapText="1"/>
    </xf>
    <xf numFmtId="0" fontId="12" fillId="0" borderId="78" xfId="0" applyFont="1" applyBorder="1" applyAlignment="1">
      <alignment horizontal="center" vertical="center"/>
    </xf>
    <xf numFmtId="2" fontId="12" fillId="0" borderId="75" xfId="0" applyNumberFormat="1" applyFont="1" applyBorder="1" applyAlignment="1">
      <alignment vertical="center"/>
    </xf>
    <xf numFmtId="0" fontId="12" fillId="0" borderId="7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67" xfId="0" applyFont="1" applyBorder="1" applyAlignment="1">
      <alignment horizontal="center" vertical="center" wrapText="1"/>
    </xf>
    <xf numFmtId="0" fontId="12" fillId="0" borderId="80" xfId="0" applyFont="1" applyBorder="1" applyAlignment="1">
      <alignment horizontal="center" vertical="center"/>
    </xf>
    <xf numFmtId="0" fontId="12" fillId="0" borderId="81" xfId="0" applyFont="1" applyBorder="1" applyAlignment="1">
      <alignment horizontal="right" vertical="center"/>
    </xf>
    <xf numFmtId="2" fontId="12" fillId="0" borderId="82" xfId="0" applyNumberFormat="1" applyFont="1" applyBorder="1" applyAlignment="1">
      <alignment horizontal="right" vertical="center"/>
    </xf>
    <xf numFmtId="2" fontId="12" fillId="0" borderId="83" xfId="0" applyNumberFormat="1" applyFont="1" applyBorder="1" applyAlignment="1">
      <alignment horizontal="righ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2" fillId="0" borderId="20" xfId="0" applyFont="1" applyBorder="1"/>
    <xf numFmtId="0" fontId="12" fillId="0" borderId="102" xfId="0" applyFont="1" applyBorder="1"/>
    <xf numFmtId="0" fontId="12" fillId="0" borderId="103" xfId="0" applyFont="1" applyBorder="1"/>
    <xf numFmtId="0" fontId="12" fillId="0" borderId="104" xfId="0" applyFont="1" applyBorder="1" applyAlignment="1">
      <alignment horizontal="center" vertical="center" wrapText="1"/>
    </xf>
    <xf numFmtId="0" fontId="12" fillId="0" borderId="75" xfId="0" applyFont="1" applyBorder="1" applyAlignment="1">
      <alignment horizontal="center" vertical="center"/>
    </xf>
    <xf numFmtId="0" fontId="12" fillId="0" borderId="75" xfId="0" applyFont="1" applyBorder="1" applyAlignment="1">
      <alignment horizontal="right" vertical="center"/>
    </xf>
    <xf numFmtId="0" fontId="12" fillId="0" borderId="105" xfId="0" applyFont="1" applyBorder="1" applyAlignment="1">
      <alignment horizontal="center" vertical="center" wrapText="1"/>
    </xf>
    <xf numFmtId="0" fontId="12" fillId="0" borderId="106" xfId="0" applyFont="1" applyBorder="1" applyAlignment="1">
      <alignment horizontal="center" vertical="center"/>
    </xf>
    <xf numFmtId="2" fontId="12" fillId="0" borderId="107" xfId="0" applyNumberFormat="1" applyFont="1" applyBorder="1" applyAlignment="1">
      <alignment vertical="center"/>
    </xf>
    <xf numFmtId="2" fontId="12" fillId="0" borderId="108" xfId="0" applyNumberFormat="1" applyFont="1" applyBorder="1" applyAlignment="1">
      <alignment horizontal="right" vertical="center"/>
    </xf>
    <xf numFmtId="0" fontId="12" fillId="0" borderId="112" xfId="0" applyFont="1" applyBorder="1"/>
    <xf numFmtId="164" fontId="15" fillId="0" borderId="129" xfId="0" applyNumberFormat="1" applyFont="1" applyBorder="1" applyAlignment="1">
      <alignment horizontal="right"/>
    </xf>
    <xf numFmtId="164" fontId="15" fillId="0" borderId="130" xfId="0" applyNumberFormat="1" applyFont="1" applyBorder="1" applyAlignment="1">
      <alignment horizontal="right"/>
    </xf>
    <xf numFmtId="9" fontId="12" fillId="0" borderId="71" xfId="0" applyNumberFormat="1" applyFont="1" applyBorder="1"/>
    <xf numFmtId="9" fontId="12" fillId="0" borderId="65" xfId="0" applyNumberFormat="1" applyFont="1" applyBorder="1"/>
    <xf numFmtId="9" fontId="12" fillId="0" borderId="3" xfId="0" applyNumberFormat="1" applyFont="1" applyBorder="1" applyAlignment="1">
      <alignment vertical="center"/>
    </xf>
    <xf numFmtId="9" fontId="12" fillId="0" borderId="75" xfId="0" applyNumberFormat="1" applyFont="1" applyBorder="1" applyAlignment="1">
      <alignment vertical="center"/>
    </xf>
    <xf numFmtId="9" fontId="12" fillId="0" borderId="72" xfId="0" applyNumberFormat="1" applyFont="1" applyBorder="1" applyAlignment="1">
      <alignment horizontal="right"/>
    </xf>
    <xf numFmtId="9" fontId="12" fillId="0" borderId="66" xfId="0" applyNumberFormat="1" applyFont="1" applyBorder="1" applyAlignment="1">
      <alignment horizontal="right"/>
    </xf>
    <xf numFmtId="9" fontId="12" fillId="0" borderId="79" xfId="0" applyNumberFormat="1" applyFont="1" applyBorder="1" applyAlignment="1">
      <alignment vertical="center"/>
    </xf>
    <xf numFmtId="9" fontId="12" fillId="0" borderId="76" xfId="0" applyNumberFormat="1" applyFont="1" applyBorder="1" applyAlignment="1">
      <alignment horizontal="right" vertical="center"/>
    </xf>
    <xf numFmtId="165" fontId="12" fillId="0" borderId="71" xfId="0" applyNumberFormat="1" applyFont="1" applyBorder="1"/>
    <xf numFmtId="165" fontId="12" fillId="0" borderId="65" xfId="0" applyNumberFormat="1" applyFont="1" applyBorder="1"/>
    <xf numFmtId="165" fontId="12" fillId="0" borderId="75" xfId="0" applyNumberFormat="1" applyFont="1" applyBorder="1" applyAlignment="1">
      <alignment vertical="center"/>
    </xf>
    <xf numFmtId="165" fontId="12" fillId="0" borderId="76" xfId="0" applyNumberFormat="1" applyFont="1" applyBorder="1" applyAlignment="1">
      <alignment horizontal="right" vertical="center"/>
    </xf>
    <xf numFmtId="166" fontId="12" fillId="0" borderId="72" xfId="0" applyNumberFormat="1" applyFont="1" applyBorder="1" applyAlignment="1">
      <alignment horizontal="right"/>
    </xf>
    <xf numFmtId="166" fontId="12" fillId="0" borderId="66" xfId="0" applyNumberFormat="1" applyFont="1" applyBorder="1" applyAlignment="1">
      <alignment horizontal="right"/>
    </xf>
    <xf numFmtId="0" fontId="12" fillId="0" borderId="71" xfId="0" applyNumberFormat="1" applyFont="1" applyBorder="1"/>
    <xf numFmtId="0" fontId="12" fillId="0" borderId="65" xfId="0" applyNumberFormat="1" applyFont="1" applyBorder="1"/>
    <xf numFmtId="0" fontId="17" fillId="0" borderId="116" xfId="0" applyFont="1" applyBorder="1" applyAlignment="1">
      <alignment horizontal="center" vertical="center"/>
    </xf>
    <xf numFmtId="0" fontId="17" fillId="0" borderId="117" xfId="0" applyFont="1" applyBorder="1" applyAlignment="1">
      <alignment horizontal="center" vertical="center"/>
    </xf>
    <xf numFmtId="0" fontId="17" fillId="0" borderId="117" xfId="0" applyFont="1" applyBorder="1" applyAlignment="1">
      <alignment horizontal="center" vertical="center" wrapText="1"/>
    </xf>
    <xf numFmtId="0" fontId="17" fillId="0" borderId="118" xfId="0" applyFont="1" applyBorder="1" applyAlignment="1">
      <alignment horizontal="center" vertical="center" wrapText="1"/>
    </xf>
    <xf numFmtId="0" fontId="17" fillId="0" borderId="119" xfId="0" applyFont="1" applyBorder="1" applyAlignment="1">
      <alignment horizontal="center" vertical="center"/>
    </xf>
    <xf numFmtId="0" fontId="17" fillId="0" borderId="120" xfId="0" applyFont="1" applyBorder="1" applyAlignment="1">
      <alignment horizontal="center" vertical="center"/>
    </xf>
    <xf numFmtId="0" fontId="17" fillId="0" borderId="120" xfId="0" applyFont="1" applyBorder="1" applyAlignment="1">
      <alignment horizontal="center" vertical="center" wrapText="1"/>
    </xf>
    <xf numFmtId="0" fontId="17" fillId="0" borderId="121" xfId="0" applyFont="1" applyBorder="1" applyAlignment="1">
      <alignment horizontal="center" vertical="center" wrapText="1"/>
    </xf>
    <xf numFmtId="0" fontId="11" fillId="0" borderId="114" xfId="0" applyFont="1" applyBorder="1" applyAlignment="1">
      <alignment horizontal="right"/>
    </xf>
    <xf numFmtId="0" fontId="11" fillId="0" borderId="106" xfId="0" applyFont="1" applyBorder="1" applyAlignment="1">
      <alignment horizontal="right"/>
    </xf>
    <xf numFmtId="164" fontId="11" fillId="0" borderId="125" xfId="0" applyNumberFormat="1" applyFont="1" applyBorder="1" applyAlignment="1">
      <alignment horizontal="right"/>
    </xf>
    <xf numFmtId="2" fontId="11" fillId="0" borderId="106" xfId="0" applyNumberFormat="1" applyFont="1" applyBorder="1"/>
    <xf numFmtId="2" fontId="11" fillId="0" borderId="125" xfId="0" applyNumberFormat="1" applyFont="1" applyBorder="1" applyAlignment="1">
      <alignment horizontal="right"/>
    </xf>
    <xf numFmtId="2" fontId="11" fillId="0" borderId="106" xfId="0" applyNumberFormat="1" applyFont="1" applyBorder="1" applyAlignment="1">
      <alignment horizontal="right"/>
    </xf>
    <xf numFmtId="164" fontId="11" fillId="0" borderId="123" xfId="0" applyNumberFormat="1" applyFont="1" applyBorder="1" applyAlignment="1">
      <alignment horizontal="right"/>
    </xf>
    <xf numFmtId="164" fontId="11" fillId="0" borderId="106" xfId="0" applyNumberFormat="1" applyFont="1" applyBorder="1" applyAlignment="1">
      <alignment horizontal="right"/>
    </xf>
    <xf numFmtId="164" fontId="11" fillId="0" borderId="106" xfId="0" applyNumberFormat="1" applyFont="1" applyBorder="1"/>
    <xf numFmtId="164" fontId="18" fillId="0" borderId="0" xfId="0" applyNumberFormat="1" applyFont="1"/>
    <xf numFmtId="164" fontId="11" fillId="0" borderId="131" xfId="0" applyNumberFormat="1" applyFont="1" applyBorder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7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7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10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1" fillId="0" borderId="0" xfId="0" applyFont="1" applyAlignment="1">
      <alignment horizontal="right"/>
    </xf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14" fillId="0" borderId="61" xfId="0" applyFont="1" applyBorder="1" applyAlignment="1">
      <alignment horizontal="left" wrapText="1"/>
    </xf>
    <xf numFmtId="0" fontId="3" fillId="0" borderId="62" xfId="0" applyFont="1" applyBorder="1"/>
    <xf numFmtId="0" fontId="3" fillId="0" borderId="63" xfId="0" applyFont="1" applyBorder="1"/>
    <xf numFmtId="0" fontId="3" fillId="0" borderId="90" xfId="0" applyFont="1" applyBorder="1"/>
    <xf numFmtId="0" fontId="3" fillId="0" borderId="91" xfId="0" applyFont="1" applyBorder="1"/>
    <xf numFmtId="0" fontId="3" fillId="0" borderId="92" xfId="0" applyFont="1" applyBorder="1"/>
    <xf numFmtId="0" fontId="12" fillId="0" borderId="109" xfId="0" applyFont="1" applyBorder="1" applyAlignment="1">
      <alignment horizontal="center"/>
    </xf>
    <xf numFmtId="0" fontId="3" fillId="0" borderId="110" xfId="0" applyFont="1" applyBorder="1"/>
    <xf numFmtId="0" fontId="3" fillId="0" borderId="111" xfId="0" applyFont="1" applyBorder="1"/>
    <xf numFmtId="0" fontId="14" fillId="0" borderId="96" xfId="0" applyFont="1" applyBorder="1" applyAlignment="1">
      <alignment horizontal="left" wrapText="1"/>
    </xf>
    <xf numFmtId="0" fontId="3" fillId="0" borderId="97" xfId="0" applyFont="1" applyBorder="1"/>
    <xf numFmtId="0" fontId="3" fillId="0" borderId="98" xfId="0" applyFont="1" applyBorder="1"/>
    <xf numFmtId="0" fontId="12" fillId="0" borderId="70" xfId="0" applyFont="1" applyBorder="1" applyAlignment="1">
      <alignment horizontal="center" vertical="center"/>
    </xf>
    <xf numFmtId="0" fontId="3" fillId="0" borderId="73" xfId="0" applyFont="1" applyBorder="1"/>
    <xf numFmtId="0" fontId="14" fillId="0" borderId="93" xfId="0" applyFont="1" applyBorder="1" applyAlignment="1">
      <alignment horizontal="left"/>
    </xf>
    <xf numFmtId="0" fontId="3" fillId="0" borderId="94" xfId="0" applyFont="1" applyBorder="1"/>
    <xf numFmtId="0" fontId="3" fillId="0" borderId="95" xfId="0" applyFont="1" applyBorder="1"/>
    <xf numFmtId="0" fontId="13" fillId="0" borderId="99" xfId="0" applyFont="1" applyBorder="1" applyAlignment="1">
      <alignment horizontal="center" vertical="center"/>
    </xf>
    <xf numFmtId="0" fontId="3" fillId="0" borderId="100" xfId="0" applyFont="1" applyBorder="1"/>
    <xf numFmtId="0" fontId="3" fillId="0" borderId="101" xfId="0" applyFont="1" applyBorder="1"/>
    <xf numFmtId="0" fontId="13" fillId="0" borderId="61" xfId="0" applyFont="1" applyBorder="1" applyAlignment="1">
      <alignment horizontal="center" vertical="center"/>
    </xf>
    <xf numFmtId="0" fontId="14" fillId="0" borderId="84" xfId="0" applyFont="1" applyBorder="1" applyAlignment="1">
      <alignment horizontal="left"/>
    </xf>
    <xf numFmtId="0" fontId="3" fillId="0" borderId="85" xfId="0" applyFont="1" applyBorder="1"/>
    <xf numFmtId="0" fontId="3" fillId="0" borderId="86" xfId="0" applyFont="1" applyBorder="1"/>
    <xf numFmtId="0" fontId="14" fillId="0" borderId="87" xfId="0" applyFont="1" applyBorder="1" applyAlignment="1">
      <alignment horizontal="left" wrapText="1"/>
    </xf>
    <xf numFmtId="0" fontId="3" fillId="0" borderId="88" xfId="0" applyFont="1" applyBorder="1"/>
    <xf numFmtId="0" fontId="3" fillId="0" borderId="89" xfId="0" applyFont="1" applyBorder="1"/>
    <xf numFmtId="0" fontId="13" fillId="0" borderId="58" xfId="0" applyFont="1" applyBorder="1" applyAlignment="1">
      <alignment horizontal="center" vertical="center"/>
    </xf>
    <xf numFmtId="0" fontId="3" fillId="0" borderId="59" xfId="0" applyFont="1" applyBorder="1"/>
    <xf numFmtId="0" fontId="3" fillId="0" borderId="60" xfId="0" applyFont="1" applyBorder="1"/>
    <xf numFmtId="0" fontId="11" fillId="0" borderId="124" xfId="0" applyFont="1" applyBorder="1" applyAlignment="1">
      <alignment horizontal="center" vertical="center"/>
    </xf>
    <xf numFmtId="0" fontId="16" fillId="0" borderId="124" xfId="0" applyFont="1" applyBorder="1"/>
    <xf numFmtId="0" fontId="11" fillId="0" borderId="126" xfId="0" applyFont="1" applyBorder="1" applyAlignment="1">
      <alignment horizontal="center"/>
    </xf>
    <xf numFmtId="0" fontId="11" fillId="0" borderId="127" xfId="0" applyFont="1" applyBorder="1" applyAlignment="1">
      <alignment horizontal="center"/>
    </xf>
    <xf numFmtId="0" fontId="11" fillId="0" borderId="128" xfId="0" applyFont="1" applyBorder="1" applyAlignment="1">
      <alignment horizontal="center"/>
    </xf>
    <xf numFmtId="0" fontId="7" fillId="0" borderId="113" xfId="0" applyFont="1" applyBorder="1" applyAlignment="1">
      <alignment horizontal="center" vertical="center"/>
    </xf>
    <xf numFmtId="0" fontId="16" fillId="0" borderId="114" xfId="0" applyFont="1" applyBorder="1"/>
    <xf numFmtId="0" fontId="16" fillId="0" borderId="115" xfId="0" applyFont="1" applyBorder="1"/>
    <xf numFmtId="0" fontId="11" fillId="0" borderId="113" xfId="0" applyFont="1" applyBorder="1" applyAlignment="1">
      <alignment horizontal="center" vertical="center"/>
    </xf>
    <xf numFmtId="0" fontId="11" fillId="0" borderId="1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8"/>
  <sheetViews>
    <sheetView zoomScale="88" workbookViewId="0">
      <selection activeCell="E34" sqref="E34"/>
    </sheetView>
  </sheetViews>
  <sheetFormatPr baseColWidth="10" defaultColWidth="12.6640625" defaultRowHeight="15.75" customHeight="1"/>
  <cols>
    <col min="1" max="1" width="35.6640625" customWidth="1"/>
    <col min="4" max="4" width="3.5" customWidth="1"/>
    <col min="6" max="6" width="3" customWidth="1"/>
  </cols>
  <sheetData>
    <row r="1" spans="1:9" ht="13" customHeight="1">
      <c r="A1" s="298" t="s">
        <v>94</v>
      </c>
      <c r="B1" s="299"/>
      <c r="C1" s="299"/>
      <c r="D1" s="299"/>
      <c r="E1" s="299"/>
      <c r="F1" s="299"/>
      <c r="G1" s="299"/>
      <c r="H1" s="1"/>
      <c r="I1" s="1"/>
    </row>
    <row r="2" spans="1:9" ht="15">
      <c r="A2" s="300" t="s">
        <v>0</v>
      </c>
      <c r="B2" s="301"/>
      <c r="C2" s="301"/>
      <c r="D2" s="301"/>
      <c r="E2" s="301"/>
      <c r="F2" s="301"/>
      <c r="G2" s="302"/>
      <c r="H2" s="1"/>
      <c r="I2" s="1"/>
    </row>
    <row r="3" spans="1:9" ht="15">
      <c r="A3" s="303" t="s">
        <v>1</v>
      </c>
      <c r="B3" s="304"/>
      <c r="C3" s="304"/>
      <c r="D3" s="304"/>
      <c r="E3" s="304"/>
      <c r="F3" s="304"/>
      <c r="G3" s="305"/>
      <c r="H3" s="1"/>
      <c r="I3" s="1"/>
    </row>
    <row r="4" spans="1:9" ht="33" customHeight="1">
      <c r="A4" s="94"/>
      <c r="B4" s="95">
        <v>2020</v>
      </c>
      <c r="C4" s="96" t="s">
        <v>2</v>
      </c>
      <c r="D4" s="97"/>
      <c r="E4" s="96">
        <v>2021</v>
      </c>
      <c r="F4" s="98"/>
      <c r="G4" s="99" t="s">
        <v>2</v>
      </c>
      <c r="H4" s="1"/>
      <c r="I4" s="1"/>
    </row>
    <row r="5" spans="1:9" ht="15">
      <c r="A5" s="306" t="s">
        <v>3</v>
      </c>
      <c r="B5" s="307"/>
      <c r="C5" s="307"/>
      <c r="D5" s="307"/>
      <c r="E5" s="307"/>
      <c r="F5" s="307"/>
      <c r="G5" s="308"/>
      <c r="H5" s="1"/>
      <c r="I5" s="1"/>
    </row>
    <row r="6" spans="1:9" ht="15">
      <c r="A6" s="309" t="s">
        <v>4</v>
      </c>
      <c r="B6" s="310"/>
      <c r="C6" s="310"/>
      <c r="D6" s="310"/>
      <c r="E6" s="310"/>
      <c r="F6" s="310"/>
      <c r="G6" s="311"/>
      <c r="H6" s="1"/>
      <c r="I6" s="1"/>
    </row>
    <row r="7" spans="1:9" ht="15">
      <c r="A7" s="100" t="s">
        <v>5</v>
      </c>
      <c r="B7" s="101">
        <v>12277</v>
      </c>
      <c r="C7" s="102">
        <f>B7/B16</f>
        <v>0.22098423212614299</v>
      </c>
      <c r="D7" s="103"/>
      <c r="E7" s="104">
        <v>11258</v>
      </c>
      <c r="F7" s="103"/>
      <c r="G7" s="105">
        <f>E7/E12</f>
        <v>0.38156244704287406</v>
      </c>
      <c r="H7" s="1"/>
      <c r="I7" s="1"/>
    </row>
    <row r="8" spans="1:9" ht="15">
      <c r="A8" s="100" t="s">
        <v>6</v>
      </c>
      <c r="B8" s="106">
        <v>1550</v>
      </c>
      <c r="C8" s="107">
        <f>B8/B16</f>
        <v>2.7899776801785587E-2</v>
      </c>
      <c r="D8" s="108"/>
      <c r="E8" s="104">
        <v>1803</v>
      </c>
      <c r="F8" s="103"/>
      <c r="G8" s="105">
        <v>0.03</v>
      </c>
      <c r="H8" s="1"/>
      <c r="I8" s="1"/>
    </row>
    <row r="9" spans="1:9" ht="15">
      <c r="A9" s="109" t="s">
        <v>7</v>
      </c>
      <c r="B9" s="106">
        <v>12242</v>
      </c>
      <c r="C9" s="110">
        <f>B9/B16</f>
        <v>0.22035423716610267</v>
      </c>
      <c r="D9" s="103"/>
      <c r="E9" s="101">
        <v>14125</v>
      </c>
      <c r="F9" s="103"/>
      <c r="G9" s="105">
        <v>0.24</v>
      </c>
      <c r="H9" s="1"/>
      <c r="I9" s="1"/>
    </row>
    <row r="10" spans="1:9" ht="15">
      <c r="A10" s="111" t="s">
        <v>8</v>
      </c>
      <c r="B10" s="112">
        <v>1028</v>
      </c>
      <c r="C10" s="102">
        <f>B10/B16</f>
        <v>1.8503851969184245E-2</v>
      </c>
      <c r="D10" s="103"/>
      <c r="E10" s="112">
        <v>917</v>
      </c>
      <c r="F10" s="103"/>
      <c r="G10" s="105">
        <v>0.02</v>
      </c>
      <c r="H10" s="1"/>
      <c r="I10" s="1"/>
    </row>
    <row r="11" spans="1:9" ht="15">
      <c r="A11" s="111" t="s">
        <v>9</v>
      </c>
      <c r="B11" s="101">
        <v>1023</v>
      </c>
      <c r="C11" s="113">
        <f>B11/B16</f>
        <v>1.8413852689178486E-2</v>
      </c>
      <c r="D11" s="103"/>
      <c r="E11" s="101">
        <v>1312</v>
      </c>
      <c r="F11" s="103"/>
      <c r="G11" s="114">
        <v>0.02</v>
      </c>
      <c r="H11" s="1"/>
      <c r="I11" s="1"/>
    </row>
    <row r="12" spans="1:9" ht="15">
      <c r="A12" s="111" t="s">
        <v>10</v>
      </c>
      <c r="B12" s="115">
        <v>28120</v>
      </c>
      <c r="C12" s="116">
        <f>B12/B16</f>
        <v>0.50615595075239395</v>
      </c>
      <c r="D12" s="103"/>
      <c r="E12" s="115">
        <v>29505</v>
      </c>
      <c r="F12" s="103"/>
      <c r="G12" s="117">
        <v>0.5</v>
      </c>
      <c r="H12" s="1"/>
      <c r="I12" s="1"/>
    </row>
    <row r="13" spans="1:9" ht="15">
      <c r="A13" s="118" t="s">
        <v>11</v>
      </c>
      <c r="B13" s="119"/>
      <c r="C13" s="102"/>
      <c r="D13" s="120"/>
      <c r="E13" s="121"/>
      <c r="F13" s="122"/>
      <c r="G13" s="105"/>
      <c r="H13" s="1"/>
      <c r="I13" s="1"/>
    </row>
    <row r="14" spans="1:9" ht="15">
      <c r="A14" s="109" t="s">
        <v>12</v>
      </c>
      <c r="B14" s="101">
        <v>2788</v>
      </c>
      <c r="C14" s="113">
        <f>B14/B16</f>
        <v>5.0183598531211751E-2</v>
      </c>
      <c r="D14" s="123"/>
      <c r="E14" s="101">
        <v>2890</v>
      </c>
      <c r="F14" s="123"/>
      <c r="G14" s="114">
        <v>0.05</v>
      </c>
      <c r="H14" s="1"/>
      <c r="I14" s="1"/>
    </row>
    <row r="15" spans="1:9" ht="15">
      <c r="A15" s="124" t="s">
        <v>13</v>
      </c>
      <c r="B15" s="125">
        <v>21807</v>
      </c>
      <c r="C15" s="126">
        <f>B15/B16</f>
        <v>0.39252285981712148</v>
      </c>
      <c r="D15" s="127"/>
      <c r="E15" s="128">
        <v>23492</v>
      </c>
      <c r="F15" s="127"/>
      <c r="G15" s="129">
        <v>0.4</v>
      </c>
      <c r="H15" s="1"/>
      <c r="I15" s="1"/>
    </row>
    <row r="16" spans="1:9" ht="15">
      <c r="A16" s="130" t="s">
        <v>14</v>
      </c>
      <c r="B16" s="131">
        <v>55556</v>
      </c>
      <c r="C16" s="132">
        <v>1</v>
      </c>
      <c r="D16" s="133"/>
      <c r="E16" s="134">
        <v>59268</v>
      </c>
      <c r="F16" s="133"/>
      <c r="G16" s="135">
        <v>1</v>
      </c>
      <c r="H16" s="1"/>
      <c r="I16" s="1"/>
    </row>
    <row r="17" spans="1:9" ht="15">
      <c r="A17" s="136"/>
      <c r="B17" s="137"/>
      <c r="C17" s="102"/>
      <c r="D17" s="138"/>
      <c r="E17" s="139"/>
      <c r="F17" s="138"/>
      <c r="G17" s="105"/>
      <c r="H17" s="1"/>
      <c r="I17" s="1"/>
    </row>
    <row r="18" spans="1:9" ht="15">
      <c r="A18" s="140" t="s">
        <v>15</v>
      </c>
      <c r="B18" s="106"/>
      <c r="C18" s="132"/>
      <c r="D18" s="123"/>
      <c r="E18" s="141"/>
      <c r="F18" s="123"/>
      <c r="G18" s="135"/>
      <c r="H18" s="1"/>
      <c r="I18" s="1"/>
    </row>
    <row r="19" spans="1:9" ht="15">
      <c r="A19" s="136" t="s">
        <v>16</v>
      </c>
      <c r="B19" s="142"/>
      <c r="C19" s="102"/>
      <c r="D19" s="143"/>
      <c r="E19" s="144"/>
      <c r="F19" s="145"/>
      <c r="G19" s="105"/>
      <c r="H19" s="1"/>
      <c r="I19" s="1"/>
    </row>
    <row r="20" spans="1:9" ht="15">
      <c r="A20" s="100" t="s">
        <v>17</v>
      </c>
      <c r="B20" s="104">
        <v>14172</v>
      </c>
      <c r="C20" s="102">
        <v>0.26</v>
      </c>
      <c r="D20" s="103"/>
      <c r="E20" s="101">
        <v>16278</v>
      </c>
      <c r="F20" s="103"/>
      <c r="G20" s="105">
        <v>0.27</v>
      </c>
      <c r="H20" s="1"/>
      <c r="I20" s="1"/>
    </row>
    <row r="21" spans="1:9" ht="15">
      <c r="A21" s="100" t="s">
        <v>18</v>
      </c>
      <c r="B21" s="104">
        <v>3605</v>
      </c>
      <c r="C21" s="102">
        <v>0.06</v>
      </c>
      <c r="D21" s="103"/>
      <c r="E21" s="106">
        <v>485</v>
      </c>
      <c r="F21" s="103"/>
      <c r="G21" s="105">
        <v>0.01</v>
      </c>
      <c r="H21" s="1"/>
      <c r="I21" s="1"/>
    </row>
    <row r="22" spans="1:9" ht="15">
      <c r="A22" s="146" t="s">
        <v>19</v>
      </c>
      <c r="B22" s="147">
        <v>1851</v>
      </c>
      <c r="C22" s="113">
        <v>0.03</v>
      </c>
      <c r="D22" s="123"/>
      <c r="E22" s="106">
        <v>191</v>
      </c>
      <c r="F22" s="123"/>
      <c r="G22" s="114">
        <v>0</v>
      </c>
      <c r="H22" s="1"/>
      <c r="I22" s="1"/>
    </row>
    <row r="23" spans="1:9" ht="15">
      <c r="A23" s="109" t="s">
        <v>20</v>
      </c>
      <c r="B23" s="101">
        <v>95</v>
      </c>
      <c r="C23" s="148">
        <v>0</v>
      </c>
      <c r="D23" s="149"/>
      <c r="E23" s="106">
        <v>704</v>
      </c>
      <c r="F23" s="149"/>
      <c r="G23" s="150">
        <v>0.01</v>
      </c>
      <c r="H23" s="1"/>
      <c r="I23" s="1"/>
    </row>
    <row r="24" spans="1:9" ht="15">
      <c r="A24" s="109" t="s">
        <v>21</v>
      </c>
      <c r="B24" s="101">
        <v>3728</v>
      </c>
      <c r="C24" s="148">
        <v>7.0000000000000007E-2</v>
      </c>
      <c r="D24" s="149"/>
      <c r="E24" s="106">
        <v>833</v>
      </c>
      <c r="F24" s="149"/>
      <c r="G24" s="150">
        <v>0.01</v>
      </c>
      <c r="H24" s="1"/>
      <c r="I24" s="1"/>
    </row>
    <row r="25" spans="1:9" ht="15">
      <c r="A25" s="109" t="s">
        <v>22</v>
      </c>
      <c r="B25" s="141">
        <v>1308</v>
      </c>
      <c r="C25" s="148">
        <v>0.02</v>
      </c>
      <c r="D25" s="149"/>
      <c r="E25" s="106">
        <v>293</v>
      </c>
      <c r="F25" s="149"/>
      <c r="G25" s="150">
        <v>0</v>
      </c>
      <c r="H25" s="1"/>
      <c r="I25" s="1"/>
    </row>
    <row r="26" spans="1:9" ht="15">
      <c r="A26" s="151" t="s">
        <v>23</v>
      </c>
      <c r="B26" s="131">
        <v>24844</v>
      </c>
      <c r="C26" s="148">
        <v>0.45</v>
      </c>
      <c r="D26" s="152"/>
      <c r="E26" s="131">
        <v>4576</v>
      </c>
      <c r="F26" s="152"/>
      <c r="G26" s="153">
        <v>0.08</v>
      </c>
      <c r="H26" s="1"/>
      <c r="I26" s="1"/>
    </row>
    <row r="27" spans="1:9" ht="15">
      <c r="A27" s="154" t="s">
        <v>24</v>
      </c>
      <c r="B27" s="112"/>
      <c r="C27" s="110"/>
      <c r="D27" s="103"/>
      <c r="E27" s="106"/>
      <c r="F27" s="103"/>
      <c r="G27" s="105"/>
      <c r="H27" s="1"/>
      <c r="I27" s="1"/>
    </row>
    <row r="28" spans="1:9" ht="15">
      <c r="A28" s="111" t="s">
        <v>25</v>
      </c>
      <c r="B28" s="101">
        <v>2558</v>
      </c>
      <c r="C28" s="113">
        <v>0.05</v>
      </c>
      <c r="D28" s="123"/>
      <c r="E28" s="101">
        <v>2642</v>
      </c>
      <c r="F28" s="123"/>
      <c r="G28" s="114">
        <v>0.04</v>
      </c>
      <c r="H28" s="1"/>
      <c r="I28" s="1"/>
    </row>
    <row r="29" spans="1:9" ht="15">
      <c r="A29" s="155" t="s">
        <v>26</v>
      </c>
      <c r="B29" s="131">
        <v>36851</v>
      </c>
      <c r="C29" s="116">
        <v>0.66</v>
      </c>
      <c r="D29" s="133"/>
      <c r="E29" s="131">
        <v>41190</v>
      </c>
      <c r="F29" s="133"/>
      <c r="G29" s="117">
        <v>0.69</v>
      </c>
      <c r="H29" s="1"/>
      <c r="I29" s="1"/>
    </row>
    <row r="30" spans="1:9" ht="15">
      <c r="A30" s="156"/>
      <c r="B30" s="101"/>
      <c r="C30" s="102"/>
      <c r="D30" s="152"/>
      <c r="E30" s="101"/>
      <c r="F30" s="152"/>
      <c r="G30" s="105"/>
      <c r="H30" s="1"/>
      <c r="I30" s="1"/>
    </row>
    <row r="31" spans="1:9" ht="15">
      <c r="A31" s="157" t="s">
        <v>27</v>
      </c>
      <c r="B31" s="158"/>
      <c r="C31" s="132"/>
      <c r="D31" s="123"/>
      <c r="E31" s="158"/>
      <c r="F31" s="123"/>
      <c r="G31" s="135"/>
      <c r="H31" s="1"/>
      <c r="I31" s="1"/>
    </row>
    <row r="32" spans="1:9" ht="15">
      <c r="A32" s="159" t="s">
        <v>28</v>
      </c>
      <c r="B32" s="101">
        <v>6698</v>
      </c>
      <c r="C32" s="160">
        <v>0.12</v>
      </c>
      <c r="D32" s="161"/>
      <c r="E32" s="147">
        <v>7031</v>
      </c>
      <c r="F32" s="161"/>
      <c r="G32" s="162">
        <v>0.12</v>
      </c>
      <c r="H32" s="1"/>
      <c r="I32" s="1"/>
    </row>
    <row r="33" spans="1:9" ht="15">
      <c r="A33" s="163" t="s">
        <v>29</v>
      </c>
      <c r="B33" s="164">
        <v>12879</v>
      </c>
      <c r="C33" s="113">
        <v>0.23</v>
      </c>
      <c r="D33" s="103"/>
      <c r="E33" s="158">
        <v>11666</v>
      </c>
      <c r="F33" s="103"/>
      <c r="G33" s="114">
        <v>0.2</v>
      </c>
      <c r="H33" s="1"/>
      <c r="I33" s="1"/>
    </row>
    <row r="34" spans="1:9" ht="15">
      <c r="A34" s="130" t="s">
        <v>30</v>
      </c>
      <c r="B34" s="101">
        <v>18284</v>
      </c>
      <c r="C34" s="116">
        <f>B7:B34/B35</f>
        <v>0.329109367125063</v>
      </c>
      <c r="D34" s="120"/>
      <c r="E34" s="101">
        <v>17564</v>
      </c>
      <c r="F34" s="120"/>
      <c r="G34" s="117">
        <f>E7:E34/E35</f>
        <v>0.29634878855368835</v>
      </c>
      <c r="H34" s="1"/>
      <c r="I34" s="1"/>
    </row>
    <row r="35" spans="1:9" ht="15">
      <c r="A35" s="165" t="s">
        <v>31</v>
      </c>
      <c r="B35" s="131">
        <v>55556</v>
      </c>
      <c r="C35" s="132">
        <v>1</v>
      </c>
      <c r="D35" s="166"/>
      <c r="E35" s="131">
        <v>59268</v>
      </c>
      <c r="F35" s="166"/>
      <c r="G35" s="135">
        <v>1</v>
      </c>
      <c r="H35" s="1"/>
      <c r="I35" s="1"/>
    </row>
    <row r="36" spans="1:9" ht="15">
      <c r="A36" s="167"/>
      <c r="B36" s="168"/>
      <c r="C36" s="169"/>
      <c r="D36" s="170"/>
      <c r="E36" s="171"/>
      <c r="F36" s="170"/>
      <c r="G36" s="172"/>
      <c r="H36" s="1"/>
      <c r="I36" s="1"/>
    </row>
    <row r="37" spans="1:9" ht="15">
      <c r="A37" s="146"/>
      <c r="B37" s="173"/>
      <c r="C37" s="146"/>
      <c r="D37" s="146"/>
      <c r="E37" s="173"/>
      <c r="F37" s="146"/>
      <c r="G37" s="146"/>
      <c r="H37" s="1"/>
      <c r="I37" s="1"/>
    </row>
    <row r="38" spans="1:9" ht="15">
      <c r="A38" s="40"/>
      <c r="B38" s="1"/>
      <c r="C38" s="1"/>
      <c r="D38" s="1"/>
      <c r="E38" s="1"/>
      <c r="F38" s="1"/>
      <c r="G38" s="1"/>
      <c r="H38" s="1"/>
      <c r="I38" s="1"/>
    </row>
  </sheetData>
  <mergeCells count="5">
    <mergeCell ref="A1:G1"/>
    <mergeCell ref="A2:G2"/>
    <mergeCell ref="A3:G3"/>
    <mergeCell ref="A5:G5"/>
    <mergeCell ref="A6:G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1"/>
  <sheetViews>
    <sheetView zoomScale="159" workbookViewId="0">
      <selection activeCell="B18" sqref="B18"/>
    </sheetView>
  </sheetViews>
  <sheetFormatPr baseColWidth="10" defaultColWidth="12.6640625" defaultRowHeight="15.75" customHeight="1"/>
  <cols>
    <col min="1" max="1" width="28.5" customWidth="1"/>
    <col min="3" max="3" width="3.5" customWidth="1"/>
    <col min="5" max="5" width="3.6640625" customWidth="1"/>
    <col min="7" max="7" width="3.5" customWidth="1"/>
  </cols>
  <sheetData>
    <row r="1" spans="1:9">
      <c r="A1" s="312" t="s">
        <v>32</v>
      </c>
      <c r="B1" s="313"/>
      <c r="C1" s="313"/>
      <c r="D1" s="313"/>
      <c r="E1" s="313"/>
      <c r="F1" s="313"/>
      <c r="G1" s="313"/>
      <c r="H1" s="313"/>
      <c r="I1" s="1"/>
    </row>
    <row r="2" spans="1:9">
      <c r="A2" s="314" t="s">
        <v>33</v>
      </c>
      <c r="B2" s="315"/>
      <c r="C2" s="315"/>
      <c r="D2" s="315"/>
      <c r="E2" s="315"/>
      <c r="F2" s="315"/>
      <c r="G2" s="315"/>
      <c r="H2" s="316"/>
      <c r="I2" s="1"/>
    </row>
    <row r="3" spans="1:9">
      <c r="A3" s="317" t="s">
        <v>34</v>
      </c>
      <c r="B3" s="318"/>
      <c r="C3" s="318"/>
      <c r="D3" s="318"/>
      <c r="E3" s="318"/>
      <c r="F3" s="318"/>
      <c r="G3" s="318"/>
      <c r="H3" s="319"/>
      <c r="I3" s="1"/>
    </row>
    <row r="4" spans="1:9">
      <c r="A4" s="2"/>
      <c r="B4" s="3">
        <v>2020</v>
      </c>
      <c r="C4" s="55"/>
      <c r="D4" s="5" t="s">
        <v>2</v>
      </c>
      <c r="E4" s="56"/>
      <c r="F4" s="5">
        <v>2021</v>
      </c>
      <c r="G4" s="57"/>
      <c r="H4" s="7" t="s">
        <v>2</v>
      </c>
      <c r="I4" s="1"/>
    </row>
    <row r="5" spans="1:9">
      <c r="A5" s="58" t="s">
        <v>35</v>
      </c>
      <c r="B5" s="175">
        <v>166761</v>
      </c>
      <c r="C5" s="23"/>
      <c r="D5" s="16">
        <v>1</v>
      </c>
      <c r="E5" s="23"/>
      <c r="F5" s="75">
        <v>195929</v>
      </c>
      <c r="G5" s="23"/>
      <c r="H5" s="12">
        <v>1</v>
      </c>
      <c r="I5" s="1"/>
    </row>
    <row r="6" spans="1:9">
      <c r="A6" s="8" t="s">
        <v>36</v>
      </c>
      <c r="B6" s="106">
        <v>144939</v>
      </c>
      <c r="C6" s="10"/>
      <c r="D6" s="19">
        <v>0.87</v>
      </c>
      <c r="E6" s="10"/>
      <c r="F6" s="75">
        <v>170684</v>
      </c>
      <c r="G6" s="10"/>
      <c r="H6" s="31">
        <v>0.87</v>
      </c>
      <c r="I6" s="1"/>
    </row>
    <row r="7" spans="1:9">
      <c r="A7" s="8" t="s">
        <v>37</v>
      </c>
      <c r="B7" s="115">
        <v>21822</v>
      </c>
      <c r="C7" s="9"/>
      <c r="D7" s="21">
        <v>0.13</v>
      </c>
      <c r="E7" s="9"/>
      <c r="F7" s="77">
        <v>25242</v>
      </c>
      <c r="G7" s="9"/>
      <c r="H7" s="31">
        <v>0.13</v>
      </c>
      <c r="I7" s="1"/>
    </row>
    <row r="8" spans="1:9">
      <c r="A8" s="51" t="s">
        <v>38</v>
      </c>
      <c r="B8" s="101"/>
      <c r="C8" s="18"/>
      <c r="D8" s="11"/>
      <c r="E8" s="18"/>
      <c r="F8" s="74"/>
      <c r="G8" s="18"/>
      <c r="H8" s="20"/>
      <c r="I8" s="1"/>
    </row>
    <row r="9" spans="1:9">
      <c r="A9" s="17" t="s">
        <v>39</v>
      </c>
      <c r="B9" s="112">
        <v>55</v>
      </c>
      <c r="C9" s="10"/>
      <c r="D9" s="11">
        <v>0</v>
      </c>
      <c r="E9" s="10"/>
      <c r="F9" s="76">
        <v>76</v>
      </c>
      <c r="G9" s="10"/>
      <c r="H9" s="59">
        <v>0</v>
      </c>
      <c r="I9" s="1"/>
    </row>
    <row r="10" spans="1:9">
      <c r="A10" s="17" t="s">
        <v>40</v>
      </c>
      <c r="B10" s="115">
        <v>16332</v>
      </c>
      <c r="C10" s="10"/>
      <c r="D10" s="19">
        <v>0.1</v>
      </c>
      <c r="E10" s="10"/>
      <c r="F10" s="77">
        <v>18461</v>
      </c>
      <c r="G10" s="10"/>
      <c r="H10" s="31">
        <v>0.09</v>
      </c>
      <c r="I10" s="1"/>
    </row>
    <row r="11" spans="1:9">
      <c r="A11" s="60" t="s">
        <v>41</v>
      </c>
      <c r="B11" s="147">
        <v>5435</v>
      </c>
      <c r="C11" s="10"/>
      <c r="D11" s="11">
        <v>0.03</v>
      </c>
      <c r="E11" s="10"/>
      <c r="F11" s="74">
        <v>6708</v>
      </c>
      <c r="G11" s="10"/>
      <c r="H11" s="42">
        <v>0.03</v>
      </c>
      <c r="I11" s="1"/>
    </row>
    <row r="12" spans="1:9">
      <c r="A12" s="61" t="s">
        <v>43</v>
      </c>
      <c r="B12" s="176"/>
      <c r="C12" s="23"/>
      <c r="D12" s="11"/>
      <c r="E12" s="23"/>
      <c r="F12" s="76"/>
      <c r="G12" s="23"/>
      <c r="H12" s="59"/>
      <c r="I12" s="1"/>
    </row>
    <row r="13" spans="1:9">
      <c r="A13" s="8" t="s">
        <v>44</v>
      </c>
      <c r="B13" s="101">
        <v>92</v>
      </c>
      <c r="C13" s="10"/>
      <c r="D13" s="11">
        <v>0</v>
      </c>
      <c r="E13" s="10"/>
      <c r="F13" s="83">
        <v>143</v>
      </c>
      <c r="G13" s="10"/>
      <c r="H13" s="20">
        <v>0</v>
      </c>
      <c r="I13" s="1"/>
    </row>
    <row r="14" spans="1:9">
      <c r="A14" s="62" t="s">
        <v>45</v>
      </c>
      <c r="B14" s="175"/>
      <c r="C14" s="9"/>
      <c r="D14" s="11"/>
      <c r="E14" s="9"/>
      <c r="F14" s="74"/>
      <c r="G14" s="9"/>
      <c r="H14" s="42"/>
      <c r="I14" s="1"/>
    </row>
    <row r="15" spans="1:9">
      <c r="A15" s="63" t="s">
        <v>46</v>
      </c>
      <c r="B15" s="158">
        <v>160</v>
      </c>
      <c r="C15" s="28"/>
      <c r="D15" s="64">
        <v>0</v>
      </c>
      <c r="E15" s="28"/>
      <c r="F15" s="87">
        <v>171</v>
      </c>
      <c r="G15" s="28"/>
      <c r="H15" s="65">
        <v>0</v>
      </c>
      <c r="I15" s="1"/>
    </row>
    <row r="16" spans="1:9">
      <c r="A16" s="66" t="s">
        <v>47</v>
      </c>
      <c r="B16" s="119">
        <v>5367</v>
      </c>
      <c r="C16" s="18"/>
      <c r="D16" s="11">
        <v>0.03</v>
      </c>
      <c r="E16" s="18"/>
      <c r="F16" s="83">
        <v>6680</v>
      </c>
      <c r="G16" s="18"/>
      <c r="H16" s="42">
        <v>0.03</v>
      </c>
      <c r="I16" s="1"/>
    </row>
    <row r="17" spans="1:9">
      <c r="A17" s="63" t="s">
        <v>48</v>
      </c>
      <c r="B17" s="141">
        <v>1308</v>
      </c>
      <c r="C17" s="10"/>
      <c r="D17" s="19">
        <v>0.01</v>
      </c>
      <c r="E17" s="10"/>
      <c r="F17" s="85">
        <v>1601</v>
      </c>
      <c r="G17" s="10"/>
      <c r="H17" s="67">
        <v>0.01</v>
      </c>
      <c r="I17" s="1"/>
    </row>
    <row r="18" spans="1:9">
      <c r="A18" s="66" t="s">
        <v>49</v>
      </c>
      <c r="B18" s="177">
        <v>4002</v>
      </c>
      <c r="C18" s="10"/>
      <c r="D18" s="21">
        <f>B6:B19/B5</f>
        <v>2.3998416896036844E-2</v>
      </c>
      <c r="E18" s="10"/>
      <c r="F18" s="85">
        <v>5007</v>
      </c>
      <c r="G18" s="10"/>
      <c r="H18" s="31">
        <v>0.03</v>
      </c>
      <c r="I18" s="1"/>
    </row>
    <row r="19" spans="1:9">
      <c r="A19" s="68"/>
      <c r="B19" s="178"/>
      <c r="C19" s="69"/>
      <c r="D19" s="180"/>
      <c r="E19" s="69"/>
      <c r="F19" s="179"/>
      <c r="G19" s="69"/>
      <c r="H19" s="181"/>
      <c r="I19" s="1"/>
    </row>
    <row r="20" spans="1:9">
      <c r="A20" s="1"/>
      <c r="B20" s="1"/>
      <c r="C20" s="1"/>
      <c r="D20" s="1"/>
      <c r="E20" s="1"/>
      <c r="F20" s="89"/>
      <c r="G20" s="1"/>
      <c r="H20" s="1"/>
      <c r="I20" s="1"/>
    </row>
    <row r="21" spans="1:9">
      <c r="A21" s="1"/>
      <c r="B21" s="1"/>
      <c r="C21" s="1"/>
      <c r="D21" s="1"/>
      <c r="E21" s="1"/>
      <c r="F21" s="89"/>
      <c r="G21" s="1"/>
      <c r="H21" s="1"/>
      <c r="I21" s="1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9"/>
  <sheetViews>
    <sheetView workbookViewId="0">
      <selection sqref="A1:H1"/>
    </sheetView>
  </sheetViews>
  <sheetFormatPr baseColWidth="10" defaultColWidth="12.6640625" defaultRowHeight="15.75" customHeight="1"/>
  <cols>
    <col min="1" max="1" width="36.1640625" customWidth="1"/>
    <col min="3" max="3" width="4.5" customWidth="1"/>
    <col min="5" max="5" width="4.5" customWidth="1"/>
    <col min="7" max="7" width="3.83203125" customWidth="1"/>
  </cols>
  <sheetData>
    <row r="1" spans="1:9">
      <c r="A1" s="312" t="s">
        <v>95</v>
      </c>
      <c r="B1" s="313"/>
      <c r="C1" s="313"/>
      <c r="D1" s="313"/>
      <c r="E1" s="313"/>
      <c r="F1" s="313"/>
      <c r="G1" s="313"/>
      <c r="H1" s="313"/>
      <c r="I1" s="1"/>
    </row>
    <row r="2" spans="1:9">
      <c r="A2" s="314" t="s">
        <v>50</v>
      </c>
      <c r="B2" s="315"/>
      <c r="C2" s="315"/>
      <c r="D2" s="315"/>
      <c r="E2" s="315"/>
      <c r="F2" s="315"/>
      <c r="G2" s="315"/>
      <c r="H2" s="316"/>
      <c r="I2" s="1"/>
    </row>
    <row r="3" spans="1:9">
      <c r="A3" s="317" t="s">
        <v>1</v>
      </c>
      <c r="B3" s="318"/>
      <c r="C3" s="318"/>
      <c r="D3" s="318"/>
      <c r="E3" s="318"/>
      <c r="F3" s="318"/>
      <c r="G3" s="318"/>
      <c r="H3" s="319"/>
      <c r="I3" s="1"/>
    </row>
    <row r="4" spans="1:9">
      <c r="A4" s="2"/>
      <c r="B4" s="3">
        <v>2020</v>
      </c>
      <c r="C4" s="4"/>
      <c r="D4" s="5">
        <v>2021</v>
      </c>
      <c r="E4" s="6"/>
      <c r="F4" s="5" t="s">
        <v>51</v>
      </c>
      <c r="G4" s="6"/>
      <c r="H4" s="70" t="s">
        <v>52</v>
      </c>
      <c r="I4" s="1"/>
    </row>
    <row r="5" spans="1:9">
      <c r="A5" s="320" t="s">
        <v>3</v>
      </c>
      <c r="B5" s="321"/>
      <c r="C5" s="321"/>
      <c r="D5" s="321"/>
      <c r="E5" s="321"/>
      <c r="F5" s="321"/>
      <c r="G5" s="321"/>
      <c r="H5" s="322"/>
      <c r="I5" s="1"/>
    </row>
    <row r="6" spans="1:9">
      <c r="A6" s="323" t="s">
        <v>4</v>
      </c>
      <c r="B6" s="324"/>
      <c r="C6" s="324"/>
      <c r="D6" s="324"/>
      <c r="E6" s="324"/>
      <c r="F6" s="324"/>
      <c r="G6" s="324"/>
      <c r="H6" s="325"/>
      <c r="I6" s="1"/>
    </row>
    <row r="7" spans="1:9">
      <c r="A7" s="8" t="s">
        <v>5</v>
      </c>
      <c r="B7" s="74">
        <v>12277</v>
      </c>
      <c r="C7" s="83"/>
      <c r="D7" s="83">
        <v>11258</v>
      </c>
      <c r="E7" s="10"/>
      <c r="F7" s="191">
        <v>-1019</v>
      </c>
      <c r="G7" s="14"/>
      <c r="H7" s="12">
        <v>-0.08</v>
      </c>
      <c r="I7" s="1"/>
    </row>
    <row r="8" spans="1:9">
      <c r="A8" s="8" t="s">
        <v>6</v>
      </c>
      <c r="B8" s="75">
        <v>1550</v>
      </c>
      <c r="C8" s="83"/>
      <c r="D8" s="182">
        <v>1803</v>
      </c>
      <c r="E8" s="14"/>
      <c r="F8" s="192">
        <v>253</v>
      </c>
      <c r="G8" s="14"/>
      <c r="H8" s="12">
        <v>0.16</v>
      </c>
      <c r="I8" s="1"/>
    </row>
    <row r="9" spans="1:9">
      <c r="A9" s="15" t="s">
        <v>7</v>
      </c>
      <c r="B9" s="183">
        <v>12242</v>
      </c>
      <c r="C9" s="78"/>
      <c r="D9" s="183">
        <v>14215</v>
      </c>
      <c r="E9" s="14"/>
      <c r="F9" s="192">
        <v>1973</v>
      </c>
      <c r="G9" s="14"/>
      <c r="H9" s="12">
        <v>0.16</v>
      </c>
      <c r="I9" s="1"/>
    </row>
    <row r="10" spans="1:9">
      <c r="A10" s="17" t="s">
        <v>8</v>
      </c>
      <c r="B10" s="76">
        <v>1028</v>
      </c>
      <c r="C10" s="83"/>
      <c r="D10" s="76">
        <v>917</v>
      </c>
      <c r="E10" s="10"/>
      <c r="F10" s="192">
        <v>-111</v>
      </c>
      <c r="G10" s="14"/>
      <c r="H10" s="12">
        <v>-0.11</v>
      </c>
      <c r="I10" s="1"/>
    </row>
    <row r="11" spans="1:9">
      <c r="A11" s="17" t="s">
        <v>9</v>
      </c>
      <c r="B11" s="74">
        <v>1023</v>
      </c>
      <c r="C11" s="83"/>
      <c r="D11" s="74">
        <v>1312</v>
      </c>
      <c r="E11" s="10"/>
      <c r="F11" s="192">
        <v>289</v>
      </c>
      <c r="G11" s="14"/>
      <c r="H11" s="12">
        <v>0.28000000000000003</v>
      </c>
      <c r="I11" s="1"/>
    </row>
    <row r="12" spans="1:9">
      <c r="A12" s="17" t="s">
        <v>10</v>
      </c>
      <c r="B12" s="183">
        <v>28120</v>
      </c>
      <c r="C12" s="78"/>
      <c r="D12" s="183">
        <v>29505</v>
      </c>
      <c r="E12" s="14"/>
      <c r="F12" s="77">
        <v>1385</v>
      </c>
      <c r="G12" s="10"/>
      <c r="H12" s="12">
        <v>0.05</v>
      </c>
      <c r="I12" s="1"/>
    </row>
    <row r="13" spans="1:9">
      <c r="A13" s="22" t="s">
        <v>11</v>
      </c>
      <c r="B13" s="78"/>
      <c r="C13" s="83"/>
      <c r="D13" s="90"/>
      <c r="E13" s="25"/>
      <c r="F13" s="191"/>
      <c r="G13" s="25"/>
      <c r="H13" s="26"/>
      <c r="I13" s="1"/>
    </row>
    <row r="14" spans="1:9">
      <c r="A14" s="15" t="s">
        <v>12</v>
      </c>
      <c r="B14" s="74">
        <v>2788</v>
      </c>
      <c r="C14" s="74"/>
      <c r="D14" s="74">
        <v>2890</v>
      </c>
      <c r="E14" s="9"/>
      <c r="F14" s="192">
        <v>102</v>
      </c>
      <c r="G14" s="41"/>
      <c r="H14" s="12">
        <v>0.04</v>
      </c>
      <c r="I14" s="1"/>
    </row>
    <row r="15" spans="1:9">
      <c r="A15" s="27" t="s">
        <v>13</v>
      </c>
      <c r="B15" s="79">
        <v>21807</v>
      </c>
      <c r="C15" s="184"/>
      <c r="D15" s="91">
        <v>23492</v>
      </c>
      <c r="E15" s="28"/>
      <c r="F15" s="193">
        <v>1685</v>
      </c>
      <c r="G15" s="28"/>
      <c r="H15" s="49">
        <v>0.08</v>
      </c>
      <c r="I15" s="1"/>
    </row>
    <row r="16" spans="1:9">
      <c r="A16" s="29" t="s">
        <v>14</v>
      </c>
      <c r="B16" s="262">
        <v>55556</v>
      </c>
      <c r="C16" s="185"/>
      <c r="D16" s="261">
        <v>59268</v>
      </c>
      <c r="E16" s="71"/>
      <c r="F16" s="80">
        <v>3712</v>
      </c>
      <c r="G16" s="30"/>
      <c r="H16" s="12">
        <v>7.0000000000000007E-2</v>
      </c>
      <c r="I16" s="1"/>
    </row>
    <row r="17" spans="1:9">
      <c r="A17" s="32"/>
      <c r="B17" s="81"/>
      <c r="C17" s="186"/>
      <c r="D17" s="187"/>
      <c r="E17" s="72"/>
      <c r="F17" s="92"/>
      <c r="G17" s="34"/>
      <c r="H17" s="26"/>
      <c r="I17" s="1"/>
    </row>
    <row r="18" spans="1:9">
      <c r="A18" s="35" t="s">
        <v>15</v>
      </c>
      <c r="B18" s="75"/>
      <c r="C18" s="74"/>
      <c r="D18" s="86"/>
      <c r="E18" s="9"/>
      <c r="F18" s="85"/>
      <c r="G18" s="9"/>
      <c r="H18" s="37"/>
      <c r="I18" s="1"/>
    </row>
    <row r="19" spans="1:9">
      <c r="A19" s="32" t="s">
        <v>16</v>
      </c>
      <c r="B19" s="82"/>
      <c r="C19" s="82"/>
      <c r="D19" s="92"/>
      <c r="E19" s="38"/>
      <c r="F19" s="194"/>
      <c r="G19" s="39"/>
      <c r="H19" s="26"/>
      <c r="I19" s="1"/>
    </row>
    <row r="20" spans="1:9">
      <c r="A20" s="8" t="s">
        <v>17</v>
      </c>
      <c r="B20" s="183">
        <v>14172</v>
      </c>
      <c r="C20" s="83"/>
      <c r="D20" s="183">
        <v>16278</v>
      </c>
      <c r="E20" s="10"/>
      <c r="F20" s="74">
        <v>2106</v>
      </c>
      <c r="G20" s="10"/>
      <c r="H20" s="12">
        <v>0.15</v>
      </c>
      <c r="I20" s="1"/>
    </row>
    <row r="21" spans="1:9">
      <c r="A21" s="8" t="s">
        <v>18</v>
      </c>
      <c r="B21" s="76">
        <v>3605</v>
      </c>
      <c r="C21" s="83"/>
      <c r="D21" s="75">
        <v>4090</v>
      </c>
      <c r="E21" s="10"/>
      <c r="F21" s="75">
        <v>485</v>
      </c>
      <c r="G21" s="10"/>
      <c r="H21" s="12">
        <v>0.13</v>
      </c>
      <c r="I21" s="1"/>
    </row>
    <row r="22" spans="1:9">
      <c r="A22" s="40" t="s">
        <v>19</v>
      </c>
      <c r="B22" s="84">
        <v>1851</v>
      </c>
      <c r="C22" s="74"/>
      <c r="D22" s="75">
        <v>2042</v>
      </c>
      <c r="E22" s="1"/>
      <c r="F22" s="185">
        <v>191</v>
      </c>
      <c r="G22" s="1"/>
      <c r="H22" s="49">
        <v>0.1</v>
      </c>
      <c r="I22" s="1"/>
    </row>
    <row r="23" spans="1:9">
      <c r="A23" s="15" t="s">
        <v>20</v>
      </c>
      <c r="B23" s="74">
        <v>95</v>
      </c>
      <c r="C23" s="75"/>
      <c r="D23" s="75">
        <v>799</v>
      </c>
      <c r="E23" s="13"/>
      <c r="F23" s="75">
        <v>704</v>
      </c>
      <c r="G23" s="13"/>
      <c r="H23" s="12">
        <v>7.41</v>
      </c>
      <c r="I23" s="1"/>
    </row>
    <row r="24" spans="1:9">
      <c r="A24" s="15" t="s">
        <v>21</v>
      </c>
      <c r="B24" s="74">
        <v>3728</v>
      </c>
      <c r="C24" s="75"/>
      <c r="D24" s="75">
        <v>4561</v>
      </c>
      <c r="E24" s="13"/>
      <c r="F24" s="75">
        <v>833</v>
      </c>
      <c r="G24" s="13"/>
      <c r="H24" s="12">
        <v>0.22</v>
      </c>
      <c r="I24" s="1"/>
    </row>
    <row r="25" spans="1:9">
      <c r="A25" s="15" t="s">
        <v>22</v>
      </c>
      <c r="B25" s="85">
        <v>1308</v>
      </c>
      <c r="C25" s="75"/>
      <c r="D25" s="86">
        <v>1601</v>
      </c>
      <c r="E25" s="13"/>
      <c r="F25" s="75">
        <v>293</v>
      </c>
      <c r="G25" s="13"/>
      <c r="H25" s="12">
        <v>0.22</v>
      </c>
      <c r="I25" s="1"/>
    </row>
    <row r="26" spans="1:9">
      <c r="A26" s="43" t="s">
        <v>23</v>
      </c>
      <c r="B26" s="80">
        <v>24844</v>
      </c>
      <c r="C26" s="188"/>
      <c r="D26" s="80">
        <v>29441</v>
      </c>
      <c r="E26" s="30"/>
      <c r="F26" s="80">
        <v>4597</v>
      </c>
      <c r="G26" s="30"/>
      <c r="H26" s="12">
        <v>0.19</v>
      </c>
      <c r="I26" s="1"/>
    </row>
    <row r="27" spans="1:9">
      <c r="A27" s="44" t="s">
        <v>24</v>
      </c>
      <c r="B27" s="76"/>
      <c r="C27" s="83"/>
      <c r="D27" s="76"/>
      <c r="E27" s="10"/>
      <c r="F27" s="75"/>
      <c r="G27" s="10"/>
      <c r="H27" s="26"/>
      <c r="I27" s="1"/>
    </row>
    <row r="28" spans="1:9">
      <c r="A28" s="17" t="s">
        <v>25</v>
      </c>
      <c r="B28" s="74">
        <v>2558</v>
      </c>
      <c r="C28" s="74"/>
      <c r="D28" s="74">
        <v>2642</v>
      </c>
      <c r="E28" s="9"/>
      <c r="F28" s="75">
        <v>84</v>
      </c>
      <c r="G28" s="9"/>
      <c r="H28" s="12">
        <v>0.03</v>
      </c>
      <c r="I28" s="1"/>
    </row>
    <row r="29" spans="1:9">
      <c r="A29" s="45" t="s">
        <v>26</v>
      </c>
      <c r="B29" s="80">
        <v>36851</v>
      </c>
      <c r="C29" s="188"/>
      <c r="D29" s="80">
        <v>41190</v>
      </c>
      <c r="E29" s="30"/>
      <c r="F29" s="80">
        <v>4339</v>
      </c>
      <c r="G29" s="30"/>
      <c r="H29" s="12">
        <v>0.12</v>
      </c>
      <c r="I29" s="1"/>
    </row>
    <row r="30" spans="1:9">
      <c r="A30" s="46"/>
      <c r="B30" s="74"/>
      <c r="C30" s="76"/>
      <c r="D30" s="74"/>
      <c r="E30" s="18"/>
      <c r="F30" s="83"/>
      <c r="G30" s="18"/>
      <c r="H30" s="26"/>
      <c r="I30" s="1"/>
    </row>
    <row r="31" spans="1:9">
      <c r="A31" s="47" t="s">
        <v>27</v>
      </c>
      <c r="B31" s="86"/>
      <c r="C31" s="74"/>
      <c r="D31" s="86"/>
      <c r="E31" s="36"/>
      <c r="F31" s="85"/>
      <c r="G31" s="9"/>
      <c r="H31" s="37"/>
      <c r="I31" s="1"/>
    </row>
    <row r="32" spans="1:9">
      <c r="A32" s="48" t="s">
        <v>28</v>
      </c>
      <c r="B32" s="74">
        <v>6698</v>
      </c>
      <c r="C32" s="189"/>
      <c r="D32" s="84">
        <v>7031</v>
      </c>
      <c r="E32" s="24"/>
      <c r="F32" s="78">
        <v>333</v>
      </c>
      <c r="G32" s="73"/>
      <c r="H32" s="12">
        <v>0.05</v>
      </c>
      <c r="I32" s="1"/>
    </row>
    <row r="33" spans="1:9">
      <c r="A33" s="50" t="s">
        <v>29</v>
      </c>
      <c r="B33" s="87">
        <v>12879</v>
      </c>
      <c r="C33" s="83"/>
      <c r="D33" s="86">
        <v>11666</v>
      </c>
      <c r="E33" s="10"/>
      <c r="F33" s="85">
        <v>-1213</v>
      </c>
      <c r="G33" s="10"/>
      <c r="H33" s="12">
        <v>-0.09</v>
      </c>
      <c r="I33" s="1"/>
    </row>
    <row r="34" spans="1:9">
      <c r="A34" s="29" t="s">
        <v>30</v>
      </c>
      <c r="B34" s="74">
        <v>18284</v>
      </c>
      <c r="C34" s="92"/>
      <c r="D34" s="74">
        <v>17564</v>
      </c>
      <c r="E34" s="23"/>
      <c r="F34" s="191">
        <v>-720</v>
      </c>
      <c r="G34" s="25"/>
      <c r="H34" s="12">
        <v>-0.04</v>
      </c>
      <c r="I34" s="1"/>
    </row>
    <row r="35" spans="1:9">
      <c r="A35" s="51" t="s">
        <v>31</v>
      </c>
      <c r="B35" s="80">
        <v>55556</v>
      </c>
      <c r="C35" s="81"/>
      <c r="D35" s="80">
        <v>59268</v>
      </c>
      <c r="E35" s="33"/>
      <c r="F35" s="80">
        <v>3712</v>
      </c>
      <c r="G35" s="33"/>
      <c r="H35" s="12">
        <v>7.0000000000000007E-2</v>
      </c>
      <c r="I35" s="1"/>
    </row>
    <row r="36" spans="1:9">
      <c r="A36" s="52"/>
      <c r="B36" s="88"/>
      <c r="C36" s="190"/>
      <c r="D36" s="93"/>
      <c r="E36" s="53"/>
      <c r="F36" s="93"/>
      <c r="G36" s="53"/>
      <c r="H36" s="54"/>
      <c r="I36" s="1"/>
    </row>
    <row r="37" spans="1:9">
      <c r="A37" s="1"/>
      <c r="B37" s="89"/>
      <c r="C37" s="89"/>
      <c r="D37" s="89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</sheetData>
  <mergeCells count="5">
    <mergeCell ref="A1:H1"/>
    <mergeCell ref="A2:H2"/>
    <mergeCell ref="A3:H3"/>
    <mergeCell ref="A5:H5"/>
    <mergeCell ref="A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5:J26"/>
  <sheetViews>
    <sheetView topLeftCell="A6" zoomScale="163" workbookViewId="0">
      <selection activeCell="E15" sqref="E15"/>
    </sheetView>
  </sheetViews>
  <sheetFormatPr baseColWidth="10" defaultColWidth="12.6640625" defaultRowHeight="15.75" customHeight="1"/>
  <cols>
    <col min="2" max="2" width="27" customWidth="1"/>
    <col min="4" max="4" width="3.6640625" customWidth="1"/>
    <col min="6" max="6" width="3.5" customWidth="1"/>
    <col min="8" max="8" width="4.83203125" customWidth="1"/>
  </cols>
  <sheetData>
    <row r="5" spans="2:10" ht="15">
      <c r="B5" s="312" t="s">
        <v>96</v>
      </c>
      <c r="C5" s="313"/>
      <c r="D5" s="313"/>
      <c r="E5" s="313"/>
      <c r="F5" s="313"/>
      <c r="G5" s="313"/>
      <c r="H5" s="313"/>
      <c r="I5" s="313"/>
      <c r="J5" s="1"/>
    </row>
    <row r="6" spans="2:10" ht="14">
      <c r="B6" s="300" t="s">
        <v>53</v>
      </c>
      <c r="C6" s="301"/>
      <c r="D6" s="301"/>
      <c r="E6" s="301"/>
      <c r="F6" s="301"/>
      <c r="G6" s="301"/>
      <c r="H6" s="301"/>
      <c r="I6" s="302"/>
      <c r="J6" s="146"/>
    </row>
    <row r="7" spans="2:10" ht="14">
      <c r="B7" s="303" t="s">
        <v>34</v>
      </c>
      <c r="C7" s="304"/>
      <c r="D7" s="304"/>
      <c r="E7" s="304"/>
      <c r="F7" s="304"/>
      <c r="G7" s="304"/>
      <c r="H7" s="304"/>
      <c r="I7" s="305"/>
      <c r="J7" s="146"/>
    </row>
    <row r="8" spans="2:10" ht="33" customHeight="1">
      <c r="B8" s="94"/>
      <c r="C8" s="95">
        <v>2020</v>
      </c>
      <c r="D8" s="195"/>
      <c r="E8" s="96">
        <v>2021</v>
      </c>
      <c r="F8" s="196"/>
      <c r="G8" s="96" t="s">
        <v>51</v>
      </c>
      <c r="H8" s="197"/>
      <c r="I8" s="198" t="s">
        <v>52</v>
      </c>
      <c r="J8" s="146"/>
    </row>
    <row r="9" spans="2:10" ht="14">
      <c r="B9" s="199" t="s">
        <v>35</v>
      </c>
      <c r="C9" s="175">
        <v>166761</v>
      </c>
      <c r="D9" s="120"/>
      <c r="E9" s="106">
        <v>195929</v>
      </c>
      <c r="F9" s="120"/>
      <c r="G9" s="106">
        <f>E9:E22-C9:C22</f>
        <v>29168</v>
      </c>
      <c r="H9" s="120"/>
      <c r="I9" s="105">
        <v>0.17</v>
      </c>
      <c r="J9" s="146"/>
    </row>
    <row r="10" spans="2:10" ht="14">
      <c r="B10" s="100" t="s">
        <v>36</v>
      </c>
      <c r="C10" s="106">
        <v>144939</v>
      </c>
      <c r="D10" s="103"/>
      <c r="E10" s="106">
        <v>170684</v>
      </c>
      <c r="F10" s="103"/>
      <c r="G10" s="158">
        <v>25745</v>
      </c>
      <c r="H10" s="103"/>
      <c r="I10" s="114">
        <v>0.18</v>
      </c>
      <c r="J10" s="146"/>
    </row>
    <row r="11" spans="2:10" ht="14">
      <c r="B11" s="100" t="s">
        <v>37</v>
      </c>
      <c r="C11" s="115">
        <v>21822</v>
      </c>
      <c r="D11" s="123"/>
      <c r="E11" s="115">
        <v>25245</v>
      </c>
      <c r="F11" s="123"/>
      <c r="G11" s="141">
        <v>3423</v>
      </c>
      <c r="H11" s="123"/>
      <c r="I11" s="200">
        <v>0.16</v>
      </c>
      <c r="J11" s="146"/>
    </row>
    <row r="12" spans="2:10" ht="14">
      <c r="B12" s="165" t="s">
        <v>38</v>
      </c>
      <c r="C12" s="101"/>
      <c r="D12" s="152"/>
      <c r="E12" s="101"/>
      <c r="F12" s="152"/>
      <c r="G12" s="104"/>
      <c r="H12" s="152"/>
      <c r="I12" s="201"/>
      <c r="J12" s="146"/>
    </row>
    <row r="13" spans="2:10" ht="14">
      <c r="B13" s="111" t="s">
        <v>39</v>
      </c>
      <c r="C13" s="101">
        <v>55</v>
      </c>
      <c r="D13" s="103"/>
      <c r="E13" s="101">
        <v>76</v>
      </c>
      <c r="F13" s="103"/>
      <c r="G13" s="158">
        <v>21</v>
      </c>
      <c r="H13" s="103"/>
      <c r="I13" s="114">
        <v>0.38</v>
      </c>
      <c r="J13" s="146"/>
    </row>
    <row r="14" spans="2:10" ht="14">
      <c r="B14" s="111" t="s">
        <v>54</v>
      </c>
      <c r="C14" s="115">
        <v>16332</v>
      </c>
      <c r="D14" s="123"/>
      <c r="E14" s="115">
        <v>18461</v>
      </c>
      <c r="F14" s="123"/>
      <c r="G14" s="101">
        <v>2129</v>
      </c>
      <c r="H14" s="123"/>
      <c r="I14" s="200">
        <v>0.13</v>
      </c>
      <c r="J14" s="146"/>
    </row>
    <row r="15" spans="2:10" ht="14">
      <c r="B15" s="202" t="s">
        <v>41</v>
      </c>
      <c r="C15" s="147" t="s">
        <v>42</v>
      </c>
      <c r="D15" s="152"/>
      <c r="E15" s="101">
        <v>6708</v>
      </c>
      <c r="F15" s="152"/>
      <c r="G15" s="203">
        <v>1273</v>
      </c>
      <c r="H15" s="152"/>
      <c r="I15" s="114">
        <v>0.23</v>
      </c>
      <c r="J15" s="146"/>
    </row>
    <row r="16" spans="2:10" ht="14">
      <c r="B16" s="204" t="s">
        <v>43</v>
      </c>
      <c r="C16" s="176"/>
      <c r="D16" s="120"/>
      <c r="E16" s="112"/>
      <c r="F16" s="120"/>
      <c r="G16" s="112"/>
      <c r="H16" s="120"/>
      <c r="I16" s="205"/>
      <c r="J16" s="146"/>
    </row>
    <row r="17" spans="2:10" ht="14">
      <c r="B17" s="100" t="s">
        <v>55</v>
      </c>
      <c r="C17" s="101">
        <v>92</v>
      </c>
      <c r="D17" s="103"/>
      <c r="E17" s="104">
        <v>143</v>
      </c>
      <c r="F17" s="103"/>
      <c r="G17" s="104">
        <v>51</v>
      </c>
      <c r="H17" s="103"/>
      <c r="I17" s="105">
        <v>0.55000000000000004</v>
      </c>
      <c r="J17" s="146"/>
    </row>
    <row r="18" spans="2:10" ht="14">
      <c r="B18" s="206" t="s">
        <v>45</v>
      </c>
      <c r="C18" s="175"/>
      <c r="D18" s="123"/>
      <c r="E18" s="101"/>
      <c r="F18" s="123"/>
      <c r="G18" s="101"/>
      <c r="H18" s="123"/>
      <c r="I18" s="201"/>
      <c r="J18" s="146"/>
    </row>
    <row r="19" spans="2:10" ht="14">
      <c r="B19" s="207" t="s">
        <v>46</v>
      </c>
      <c r="C19" s="158">
        <v>160</v>
      </c>
      <c r="D19" s="127"/>
      <c r="E19" s="164">
        <v>171</v>
      </c>
      <c r="F19" s="127"/>
      <c r="G19" s="164">
        <v>11</v>
      </c>
      <c r="H19" s="127"/>
      <c r="I19" s="208">
        <v>7.0000000000000007E-2</v>
      </c>
      <c r="J19" s="146"/>
    </row>
    <row r="20" spans="2:10" ht="14">
      <c r="B20" s="209" t="s">
        <v>47</v>
      </c>
      <c r="C20" s="119">
        <v>5367</v>
      </c>
      <c r="D20" s="152"/>
      <c r="E20" s="104">
        <v>6680</v>
      </c>
      <c r="F20" s="152"/>
      <c r="G20" s="106">
        <v>1313</v>
      </c>
      <c r="H20" s="152"/>
      <c r="I20" s="150">
        <v>0.24</v>
      </c>
      <c r="J20" s="146"/>
    </row>
    <row r="21" spans="2:10" ht="14">
      <c r="B21" s="207" t="s">
        <v>48</v>
      </c>
      <c r="C21" s="141">
        <v>1308</v>
      </c>
      <c r="D21" s="103"/>
      <c r="E21" s="141">
        <v>1601</v>
      </c>
      <c r="F21" s="103"/>
      <c r="G21" s="158">
        <f>E21-C21</f>
        <v>293</v>
      </c>
      <c r="H21" s="103"/>
      <c r="I21" s="200">
        <v>0.22</v>
      </c>
      <c r="J21" s="146"/>
    </row>
    <row r="22" spans="2:10" ht="14">
      <c r="B22" s="209" t="s">
        <v>49</v>
      </c>
      <c r="C22" s="210">
        <v>4002</v>
      </c>
      <c r="D22" s="103"/>
      <c r="E22" s="134">
        <v>5007</v>
      </c>
      <c r="F22" s="103"/>
      <c r="G22" s="141">
        <f>E22-C22</f>
        <v>1005</v>
      </c>
      <c r="H22" s="103"/>
      <c r="I22" s="105">
        <f>G9:G22/C9:C22</f>
        <v>0.25112443778110943</v>
      </c>
      <c r="J22" s="146"/>
    </row>
    <row r="23" spans="2:10" ht="14">
      <c r="B23" s="211"/>
      <c r="C23" s="178"/>
      <c r="D23" s="174"/>
      <c r="E23" s="174"/>
      <c r="F23" s="174"/>
      <c r="G23" s="174"/>
      <c r="H23" s="174"/>
      <c r="I23" s="212"/>
      <c r="J23" s="146"/>
    </row>
    <row r="24" spans="2:10" ht="14">
      <c r="B24" s="146"/>
      <c r="C24" s="146"/>
      <c r="D24" s="146"/>
      <c r="E24" s="146"/>
      <c r="F24" s="146"/>
      <c r="G24" s="146"/>
      <c r="H24" s="146"/>
      <c r="I24" s="146"/>
      <c r="J24" s="146"/>
    </row>
    <row r="25" spans="2:10" ht="14">
      <c r="B25" s="146"/>
      <c r="C25" s="146"/>
      <c r="D25" s="146"/>
      <c r="E25" s="146"/>
      <c r="F25" s="146"/>
      <c r="G25" s="146"/>
      <c r="H25" s="146"/>
      <c r="I25" s="146"/>
      <c r="J25" s="146"/>
    </row>
    <row r="26" spans="2:10" ht="14">
      <c r="B26" s="146"/>
      <c r="C26" s="146"/>
      <c r="D26" s="146"/>
      <c r="E26" s="146"/>
      <c r="F26" s="146"/>
      <c r="G26" s="146"/>
      <c r="H26" s="146"/>
      <c r="I26" s="146"/>
      <c r="J26" s="146"/>
    </row>
  </sheetData>
  <mergeCells count="3">
    <mergeCell ref="B5:I5"/>
    <mergeCell ref="B6:I6"/>
    <mergeCell ref="B7:I7"/>
  </mergeCells>
  <pageMargins left="0.7" right="0.7" top="0.75" bottom="0.75" header="0.3" footer="0.3"/>
  <ignoredErrors>
    <ignoredError sqref="G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4F15-BFEC-0D49-B4D1-B9386B2A96B5}">
  <dimension ref="A1:R35"/>
  <sheetViews>
    <sheetView tabSelected="1" zoomScale="113" workbookViewId="0">
      <selection activeCell="J12" sqref="J12"/>
    </sheetView>
  </sheetViews>
  <sheetFormatPr baseColWidth="10" defaultRowHeight="13"/>
  <cols>
    <col min="7" max="8" width="11.33203125" bestFit="1" customWidth="1"/>
  </cols>
  <sheetData>
    <row r="1" spans="1:18" ht="15" thickBot="1">
      <c r="A1" s="213"/>
      <c r="B1" s="213"/>
      <c r="C1" s="213"/>
      <c r="D1" s="213"/>
      <c r="E1" s="213"/>
      <c r="F1" s="213"/>
      <c r="G1" s="214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4">
      <c r="A2" s="353" t="s">
        <v>56</v>
      </c>
      <c r="B2" s="354"/>
      <c r="C2" s="354"/>
      <c r="D2" s="354"/>
      <c r="E2" s="354"/>
      <c r="F2" s="354"/>
      <c r="G2" s="354"/>
      <c r="H2" s="354"/>
      <c r="I2" s="354"/>
      <c r="J2" s="355"/>
      <c r="K2" s="213"/>
      <c r="L2" s="346" t="s">
        <v>57</v>
      </c>
      <c r="M2" s="327"/>
      <c r="N2" s="327"/>
      <c r="O2" s="327"/>
      <c r="P2" s="328"/>
      <c r="Q2" s="213"/>
      <c r="R2" s="213"/>
    </row>
    <row r="3" spans="1:18" ht="61" thickBot="1">
      <c r="A3" s="215" t="s">
        <v>58</v>
      </c>
      <c r="B3" s="216" t="s">
        <v>59</v>
      </c>
      <c r="C3" s="217" t="s">
        <v>60</v>
      </c>
      <c r="D3" s="217" t="s">
        <v>61</v>
      </c>
      <c r="E3" s="217" t="s">
        <v>62</v>
      </c>
      <c r="F3" s="217" t="s">
        <v>63</v>
      </c>
      <c r="G3" s="217" t="s">
        <v>64</v>
      </c>
      <c r="H3" s="217" t="s">
        <v>65</v>
      </c>
      <c r="I3" s="217" t="s">
        <v>66</v>
      </c>
      <c r="J3" s="218" t="s">
        <v>67</v>
      </c>
      <c r="K3" s="213"/>
      <c r="L3" s="219" t="s">
        <v>58</v>
      </c>
      <c r="M3" s="220" t="s">
        <v>59</v>
      </c>
      <c r="N3" s="221" t="s">
        <v>68</v>
      </c>
      <c r="O3" s="221" t="s">
        <v>69</v>
      </c>
      <c r="P3" s="222" t="s">
        <v>70</v>
      </c>
      <c r="Q3" s="213"/>
      <c r="R3" s="213"/>
    </row>
    <row r="4" spans="1:18" ht="14">
      <c r="A4" s="338" t="s">
        <v>93</v>
      </c>
      <c r="B4" s="223">
        <v>2020</v>
      </c>
      <c r="C4" s="263">
        <f>'costco v is'!B18/'costco v is'!B5</f>
        <v>2.3998416896036844E-2</v>
      </c>
      <c r="D4" s="263">
        <f>'costco v is'!B11/'costco v is'!B5</f>
        <v>3.259155318089961E-2</v>
      </c>
      <c r="E4" s="263">
        <f>'costco v is'!B18/'costco v bs'!B16</f>
        <v>7.2035423716610272E-2</v>
      </c>
      <c r="F4" s="263">
        <f>'costco v is'!B18/'costco h bs'!B35</f>
        <v>7.2035423716610272E-2</v>
      </c>
      <c r="G4" s="271">
        <v>11.27</v>
      </c>
      <c r="H4" s="225">
        <v>37</v>
      </c>
      <c r="I4" s="263">
        <v>8.9999999999999993E-3</v>
      </c>
      <c r="J4" s="267" t="s">
        <v>103</v>
      </c>
      <c r="K4" s="213"/>
      <c r="L4" s="338" t="s">
        <v>71</v>
      </c>
      <c r="M4" s="223">
        <v>2020</v>
      </c>
      <c r="N4" s="225">
        <v>0.4</v>
      </c>
      <c r="O4" s="225"/>
      <c r="P4" s="227">
        <v>42.39</v>
      </c>
      <c r="Q4" s="213"/>
      <c r="R4" s="213"/>
    </row>
    <row r="5" spans="1:18" ht="14">
      <c r="A5" s="339"/>
      <c r="B5" s="228">
        <v>2021</v>
      </c>
      <c r="C5" s="264">
        <f>'costco v is'!F18/'costco v is'!F5</f>
        <v>2.5555175599324246E-2</v>
      </c>
      <c r="D5" s="264">
        <f>'costco v is'!F11/'costco v is'!F5</f>
        <v>3.4236891935343926E-2</v>
      </c>
      <c r="E5" s="264">
        <f>'costco v is'!F18/'costco v bs'!E16</f>
        <v>8.4480664102044953E-2</v>
      </c>
      <c r="F5" s="264">
        <f>'costco v is'!F18/'costco v bs'!E35</f>
        <v>8.4480664102044953E-2</v>
      </c>
      <c r="G5" s="272">
        <v>9.02</v>
      </c>
      <c r="H5" s="230">
        <v>38.42</v>
      </c>
      <c r="I5" s="264">
        <v>7.0000000000000001E-3</v>
      </c>
      <c r="J5" s="268" t="s">
        <v>102</v>
      </c>
      <c r="K5" s="213"/>
      <c r="L5" s="339"/>
      <c r="M5" s="228">
        <v>2021</v>
      </c>
      <c r="N5" s="230">
        <v>0.37</v>
      </c>
      <c r="O5" s="230"/>
      <c r="P5" s="232">
        <v>40.92</v>
      </c>
      <c r="Q5" s="213"/>
      <c r="R5" s="213"/>
    </row>
    <row r="6" spans="1:18" ht="14">
      <c r="A6" s="338"/>
      <c r="B6" s="223"/>
      <c r="C6" s="264"/>
      <c r="D6" s="264"/>
      <c r="E6" s="264"/>
      <c r="F6" s="264"/>
      <c r="G6" s="272"/>
      <c r="H6" s="230"/>
      <c r="I6" s="264"/>
      <c r="J6" s="268"/>
      <c r="K6" s="213"/>
      <c r="L6" s="338"/>
      <c r="M6" s="223"/>
      <c r="N6" s="230"/>
      <c r="O6" s="228"/>
      <c r="P6" s="233"/>
      <c r="Q6" s="213"/>
      <c r="R6" s="213"/>
    </row>
    <row r="7" spans="1:18" ht="14">
      <c r="A7" s="339"/>
      <c r="B7" s="228"/>
      <c r="C7" s="264"/>
      <c r="D7" s="264"/>
      <c r="E7" s="264"/>
      <c r="F7" s="264"/>
      <c r="G7" s="272"/>
      <c r="H7" s="230"/>
      <c r="I7" s="264"/>
      <c r="J7" s="268"/>
      <c r="K7" s="213" t="s">
        <v>104</v>
      </c>
      <c r="L7" s="339"/>
      <c r="M7" s="228"/>
      <c r="N7" s="230"/>
      <c r="O7" s="228"/>
      <c r="P7" s="233"/>
      <c r="Q7" s="213"/>
      <c r="R7" s="213"/>
    </row>
    <row r="8" spans="1:18" ht="14">
      <c r="A8" s="338"/>
      <c r="B8" s="223"/>
      <c r="C8" s="264"/>
      <c r="D8" s="264"/>
      <c r="E8" s="264"/>
      <c r="F8" s="264"/>
      <c r="G8" s="272"/>
      <c r="H8" s="230"/>
      <c r="I8" s="264"/>
      <c r="J8" s="268"/>
      <c r="K8" s="213"/>
      <c r="L8" s="338"/>
      <c r="M8" s="223"/>
      <c r="N8" s="230"/>
      <c r="O8" s="230"/>
      <c r="P8" s="231"/>
      <c r="Q8" s="234"/>
      <c r="R8" s="213"/>
    </row>
    <row r="9" spans="1:18" ht="14">
      <c r="A9" s="339"/>
      <c r="B9" s="228"/>
      <c r="C9" s="264"/>
      <c r="D9" s="264"/>
      <c r="E9" s="264"/>
      <c r="F9" s="264"/>
      <c r="G9" s="272"/>
      <c r="H9" s="230"/>
      <c r="I9" s="264"/>
      <c r="J9" s="268"/>
      <c r="K9" s="213"/>
      <c r="L9" s="339"/>
      <c r="M9" s="228"/>
      <c r="N9" s="230"/>
      <c r="O9" s="230"/>
      <c r="P9" s="231"/>
      <c r="Q9" s="213"/>
      <c r="R9" s="213"/>
    </row>
    <row r="10" spans="1:18" ht="14">
      <c r="A10" s="338"/>
      <c r="B10" s="223"/>
      <c r="C10" s="264"/>
      <c r="D10" s="264"/>
      <c r="E10" s="264"/>
      <c r="F10" s="264"/>
      <c r="G10" s="272"/>
      <c r="H10" s="229"/>
      <c r="I10" s="264"/>
      <c r="J10" s="268"/>
      <c r="K10" s="213"/>
      <c r="L10" s="338"/>
      <c r="M10" s="223"/>
      <c r="N10" s="230"/>
      <c r="O10" s="230"/>
      <c r="P10" s="231"/>
      <c r="Q10" s="213"/>
      <c r="R10" s="213"/>
    </row>
    <row r="11" spans="1:18" ht="14">
      <c r="A11" s="339"/>
      <c r="B11" s="228"/>
      <c r="C11" s="264"/>
      <c r="D11" s="264"/>
      <c r="E11" s="264"/>
      <c r="F11" s="264"/>
      <c r="G11" s="272"/>
      <c r="H11" s="229"/>
      <c r="I11" s="264"/>
      <c r="J11" s="268"/>
      <c r="K11" s="213"/>
      <c r="L11" s="339"/>
      <c r="M11" s="228"/>
      <c r="N11" s="235"/>
      <c r="O11" s="235"/>
      <c r="P11" s="236"/>
      <c r="Q11" s="213"/>
      <c r="R11" s="213"/>
    </row>
    <row r="12" spans="1:18" ht="31" thickBot="1">
      <c r="A12" s="237" t="s">
        <v>72</v>
      </c>
      <c r="B12" s="238" t="s">
        <v>73</v>
      </c>
      <c r="C12" s="265">
        <v>0.05</v>
      </c>
      <c r="D12" s="266">
        <v>3.5000000000000003E-2</v>
      </c>
      <c r="E12" s="266" t="s">
        <v>105</v>
      </c>
      <c r="F12" s="266" t="s">
        <v>106</v>
      </c>
      <c r="G12" s="273">
        <v>12</v>
      </c>
      <c r="H12" s="241" t="s">
        <v>107</v>
      </c>
      <c r="I12" s="269" t="s">
        <v>108</v>
      </c>
      <c r="J12" s="270"/>
      <c r="K12" s="242"/>
      <c r="L12" s="243" t="s">
        <v>72</v>
      </c>
      <c r="M12" s="244" t="s">
        <v>73</v>
      </c>
      <c r="N12" s="245"/>
      <c r="O12" s="246"/>
      <c r="P12" s="247"/>
      <c r="Q12" s="242"/>
      <c r="R12" s="242"/>
    </row>
    <row r="13" spans="1:18" ht="14">
      <c r="A13" s="347" t="s">
        <v>74</v>
      </c>
      <c r="B13" s="348"/>
      <c r="C13" s="348"/>
      <c r="D13" s="348"/>
      <c r="E13" s="348"/>
      <c r="F13" s="348"/>
      <c r="G13" s="348"/>
      <c r="H13" s="348"/>
      <c r="I13" s="348"/>
      <c r="J13" s="349"/>
      <c r="K13" s="213"/>
      <c r="L13" s="326" t="s">
        <v>74</v>
      </c>
      <c r="M13" s="327"/>
      <c r="N13" s="327"/>
      <c r="O13" s="327"/>
      <c r="P13" s="328"/>
      <c r="Q13" s="213"/>
      <c r="R13" s="213"/>
    </row>
    <row r="14" spans="1:18" ht="14">
      <c r="A14" s="350" t="s">
        <v>75</v>
      </c>
      <c r="B14" s="351"/>
      <c r="C14" s="351"/>
      <c r="D14" s="351"/>
      <c r="E14" s="351"/>
      <c r="F14" s="351"/>
      <c r="G14" s="351"/>
      <c r="H14" s="351"/>
      <c r="I14" s="351"/>
      <c r="J14" s="352"/>
      <c r="K14" s="213"/>
      <c r="L14" s="329"/>
      <c r="M14" s="330"/>
      <c r="N14" s="330"/>
      <c r="O14" s="330"/>
      <c r="P14" s="331"/>
      <c r="Q14" s="213"/>
      <c r="R14" s="213"/>
    </row>
    <row r="15" spans="1:18" ht="15" thickBot="1">
      <c r="A15" s="340"/>
      <c r="B15" s="341"/>
      <c r="C15" s="341"/>
      <c r="D15" s="341"/>
      <c r="E15" s="341"/>
      <c r="F15" s="341"/>
      <c r="G15" s="341"/>
      <c r="H15" s="341"/>
      <c r="I15" s="341"/>
      <c r="J15" s="342"/>
      <c r="K15" s="213"/>
      <c r="L15" s="335" t="s">
        <v>76</v>
      </c>
      <c r="M15" s="336"/>
      <c r="N15" s="336"/>
      <c r="O15" s="336"/>
      <c r="P15" s="337"/>
      <c r="Q15" s="213"/>
      <c r="R15" s="213"/>
    </row>
    <row r="16" spans="1:18" ht="14">
      <c r="A16" s="248"/>
      <c r="B16" s="248"/>
      <c r="C16" s="248"/>
      <c r="D16" s="248"/>
      <c r="E16" s="248"/>
      <c r="F16" s="248"/>
      <c r="G16" s="248"/>
      <c r="H16" s="248"/>
      <c r="I16" s="248"/>
      <c r="J16" s="248"/>
      <c r="K16" s="213"/>
      <c r="L16" s="249"/>
      <c r="M16" s="249"/>
      <c r="N16" s="249"/>
      <c r="O16" s="249"/>
      <c r="P16" s="249"/>
      <c r="Q16" s="213"/>
      <c r="R16" s="213"/>
    </row>
    <row r="17" spans="1:18" ht="15" thickBot="1">
      <c r="A17" s="213"/>
      <c r="B17" s="213"/>
      <c r="C17" s="213"/>
      <c r="D17" s="213"/>
      <c r="E17" s="213"/>
      <c r="F17" s="213"/>
      <c r="G17" s="250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</row>
    <row r="18" spans="1:18" ht="14">
      <c r="A18" s="343" t="s">
        <v>77</v>
      </c>
      <c r="B18" s="344"/>
      <c r="C18" s="344"/>
      <c r="D18" s="344"/>
      <c r="E18" s="344"/>
      <c r="F18" s="344"/>
      <c r="G18" s="344"/>
      <c r="H18" s="345"/>
      <c r="I18" s="213"/>
      <c r="J18" s="213"/>
      <c r="K18" s="213"/>
      <c r="L18" s="346" t="s">
        <v>78</v>
      </c>
      <c r="M18" s="327"/>
      <c r="N18" s="327"/>
      <c r="O18" s="327"/>
      <c r="P18" s="327"/>
      <c r="Q18" s="328"/>
      <c r="R18" s="213"/>
    </row>
    <row r="19" spans="1:18" ht="76" thickBot="1">
      <c r="A19" s="219" t="s">
        <v>58</v>
      </c>
      <c r="B19" s="220" t="s">
        <v>59</v>
      </c>
      <c r="C19" s="221" t="s">
        <v>79</v>
      </c>
      <c r="D19" s="221" t="s">
        <v>80</v>
      </c>
      <c r="E19" s="221" t="s">
        <v>81</v>
      </c>
      <c r="F19" s="221" t="s">
        <v>82</v>
      </c>
      <c r="G19" s="221" t="s">
        <v>83</v>
      </c>
      <c r="H19" s="222" t="s">
        <v>84</v>
      </c>
      <c r="I19" s="251"/>
      <c r="J19" s="213"/>
      <c r="K19" s="213"/>
      <c r="L19" s="219" t="s">
        <v>58</v>
      </c>
      <c r="M19" s="220" t="s">
        <v>59</v>
      </c>
      <c r="N19" s="221" t="s">
        <v>85</v>
      </c>
      <c r="O19" s="221" t="s">
        <v>86</v>
      </c>
      <c r="P19" s="221" t="s">
        <v>87</v>
      </c>
      <c r="Q19" s="222" t="s">
        <v>88</v>
      </c>
      <c r="R19" s="213"/>
    </row>
    <row r="20" spans="1:18" ht="14">
      <c r="A20" s="338" t="s">
        <v>93</v>
      </c>
      <c r="B20" s="223">
        <v>2020</v>
      </c>
      <c r="C20" s="224">
        <v>1.1299999999999999</v>
      </c>
      <c r="D20" s="224">
        <v>0.6</v>
      </c>
      <c r="E20" s="224">
        <v>3</v>
      </c>
      <c r="F20" s="224">
        <v>11.84</v>
      </c>
      <c r="G20" s="277">
        <f>'costco v bs'!B16-'costco v bs'!B29</f>
        <v>18705</v>
      </c>
      <c r="H20" s="275">
        <v>6.0410000000000004</v>
      </c>
      <c r="I20" s="213"/>
      <c r="J20" s="213"/>
      <c r="K20" s="213"/>
      <c r="L20" s="338" t="s">
        <v>71</v>
      </c>
      <c r="M20" s="223">
        <v>2020</v>
      </c>
      <c r="N20" s="224"/>
      <c r="O20" s="224">
        <v>3.38</v>
      </c>
      <c r="P20" s="224" t="s">
        <v>100</v>
      </c>
      <c r="Q20" s="226">
        <v>-2</v>
      </c>
      <c r="R20" s="213"/>
    </row>
    <row r="21" spans="1:18" ht="14">
      <c r="A21" s="339"/>
      <c r="B21" s="228">
        <v>2021</v>
      </c>
      <c r="C21" s="229">
        <v>1</v>
      </c>
      <c r="D21" s="229">
        <v>0.47</v>
      </c>
      <c r="E21" s="229">
        <v>3</v>
      </c>
      <c r="F21" s="229">
        <v>12.01</v>
      </c>
      <c r="G21" s="278">
        <f>'costco v bs'!E16-'costco v bs'!E29</f>
        <v>18078</v>
      </c>
      <c r="H21" s="276">
        <v>5.37</v>
      </c>
      <c r="I21" s="213"/>
      <c r="J21" s="213"/>
      <c r="K21" s="213"/>
      <c r="L21" s="339"/>
      <c r="M21" s="228">
        <v>2021</v>
      </c>
      <c r="N21" s="229">
        <v>32.229999999999997</v>
      </c>
      <c r="O21" s="229">
        <v>3.12</v>
      </c>
      <c r="P21" s="229" t="s">
        <v>101</v>
      </c>
      <c r="Q21" s="231">
        <v>-2</v>
      </c>
      <c r="R21" s="213"/>
    </row>
    <row r="22" spans="1:18" ht="14">
      <c r="A22" s="338"/>
      <c r="B22" s="223"/>
      <c r="C22" s="229"/>
      <c r="D22" s="229"/>
      <c r="E22" s="229"/>
      <c r="F22" s="229"/>
      <c r="G22" s="278"/>
      <c r="H22" s="276"/>
      <c r="I22" s="213"/>
      <c r="J22" s="213"/>
      <c r="K22" s="213"/>
      <c r="L22" s="338"/>
      <c r="M22" s="223"/>
      <c r="O22" s="229"/>
      <c r="P22" s="229"/>
      <c r="Q22" s="231"/>
      <c r="R22" s="213"/>
    </row>
    <row r="23" spans="1:18" ht="14">
      <c r="A23" s="339"/>
      <c r="B23" s="228"/>
      <c r="C23" s="229"/>
      <c r="D23" s="229"/>
      <c r="E23" s="229"/>
      <c r="F23" s="229"/>
      <c r="G23" s="229"/>
      <c r="H23" s="276"/>
      <c r="I23" s="213"/>
      <c r="J23" s="213"/>
      <c r="K23" s="213"/>
      <c r="L23" s="339"/>
      <c r="M23" s="228"/>
      <c r="N23" s="229"/>
      <c r="O23" s="229"/>
      <c r="P23" s="229"/>
      <c r="Q23" s="231"/>
      <c r="R23" s="213"/>
    </row>
    <row r="24" spans="1:18" ht="14">
      <c r="A24" s="338"/>
      <c r="B24" s="223"/>
      <c r="C24" s="229"/>
      <c r="D24" s="229"/>
      <c r="E24" s="229"/>
      <c r="F24" s="229"/>
      <c r="G24" s="229"/>
      <c r="H24" s="276"/>
      <c r="I24" s="213"/>
      <c r="J24" s="213"/>
      <c r="K24" s="252"/>
      <c r="L24" s="338"/>
      <c r="M24" s="223"/>
      <c r="N24" s="229"/>
      <c r="O24" s="229"/>
      <c r="P24" s="229"/>
      <c r="Q24" s="231"/>
      <c r="R24" s="213"/>
    </row>
    <row r="25" spans="1:18" ht="14">
      <c r="A25" s="339"/>
      <c r="B25" s="228"/>
      <c r="C25" s="229"/>
      <c r="D25" s="229"/>
      <c r="E25" s="229"/>
      <c r="F25" s="229"/>
      <c r="G25" s="229"/>
      <c r="H25" s="276"/>
      <c r="I25" s="213"/>
      <c r="J25" s="213"/>
      <c r="K25" s="213"/>
      <c r="L25" s="339"/>
      <c r="M25" s="228"/>
      <c r="N25" s="229"/>
      <c r="O25" s="229"/>
      <c r="P25" s="229"/>
      <c r="Q25" s="231"/>
      <c r="R25" s="213"/>
    </row>
    <row r="26" spans="1:18" ht="14">
      <c r="A26" s="338"/>
      <c r="B26" s="223"/>
      <c r="C26" s="229"/>
      <c r="D26" s="229"/>
      <c r="E26" s="229"/>
      <c r="F26" s="229"/>
      <c r="G26" s="229"/>
      <c r="H26" s="276"/>
      <c r="I26" s="213"/>
      <c r="J26" s="213"/>
      <c r="K26" s="213"/>
      <c r="L26" s="338"/>
      <c r="M26" s="223"/>
      <c r="N26" s="229"/>
      <c r="O26" s="229"/>
      <c r="P26" s="229"/>
      <c r="Q26" s="231"/>
      <c r="R26" s="213"/>
    </row>
    <row r="27" spans="1:18" ht="14">
      <c r="A27" s="339"/>
      <c r="B27" s="228"/>
      <c r="C27" s="229"/>
      <c r="D27" s="229"/>
      <c r="E27" s="229"/>
      <c r="F27" s="229"/>
      <c r="G27" s="229"/>
      <c r="H27" s="276"/>
      <c r="I27" s="213"/>
      <c r="J27" s="213"/>
      <c r="K27" s="213"/>
      <c r="L27" s="339"/>
      <c r="M27" s="228"/>
      <c r="N27" s="229"/>
      <c r="O27" s="229"/>
      <c r="P27" s="229"/>
      <c r="Q27" s="231"/>
      <c r="R27" s="213"/>
    </row>
    <row r="28" spans="1:18" ht="31" thickBot="1">
      <c r="A28" s="253" t="s">
        <v>72</v>
      </c>
      <c r="B28" s="254" t="s">
        <v>73</v>
      </c>
      <c r="C28" s="240"/>
      <c r="D28" s="240"/>
      <c r="E28" s="239"/>
      <c r="F28" s="255"/>
      <c r="G28" s="255"/>
      <c r="H28" s="274"/>
      <c r="I28" s="242"/>
      <c r="J28" s="242"/>
      <c r="K28" s="242"/>
      <c r="L28" s="256" t="s">
        <v>72</v>
      </c>
      <c r="M28" s="257" t="s">
        <v>73</v>
      </c>
      <c r="N28" s="258"/>
      <c r="O28" s="258"/>
      <c r="P28" s="258"/>
      <c r="Q28" s="259"/>
      <c r="R28" s="242"/>
    </row>
    <row r="29" spans="1:18" ht="15" thickBot="1">
      <c r="A29" s="326" t="s">
        <v>74</v>
      </c>
      <c r="B29" s="327"/>
      <c r="C29" s="327"/>
      <c r="D29" s="327"/>
      <c r="E29" s="327"/>
      <c r="F29" s="327"/>
      <c r="G29" s="327"/>
      <c r="H29" s="328"/>
      <c r="I29" s="213"/>
      <c r="J29" s="213"/>
      <c r="K29" s="213"/>
      <c r="L29" s="332"/>
      <c r="M29" s="333"/>
      <c r="N29" s="333"/>
      <c r="O29" s="333"/>
      <c r="P29" s="333"/>
      <c r="Q29" s="334"/>
      <c r="R29" s="213"/>
    </row>
    <row r="30" spans="1:18" ht="14">
      <c r="A30" s="329"/>
      <c r="B30" s="330"/>
      <c r="C30" s="330"/>
      <c r="D30" s="330"/>
      <c r="E30" s="330"/>
      <c r="F30" s="330"/>
      <c r="G30" s="330"/>
      <c r="H30" s="331"/>
      <c r="I30" s="213"/>
      <c r="J30" s="213"/>
      <c r="K30" s="213"/>
      <c r="L30" s="213"/>
      <c r="M30" s="213"/>
      <c r="N30" s="213"/>
      <c r="O30" s="213"/>
      <c r="P30" s="213"/>
      <c r="Q30" s="213"/>
      <c r="R30" s="213"/>
    </row>
    <row r="31" spans="1:18" ht="15" thickBot="1">
      <c r="A31" s="335" t="s">
        <v>75</v>
      </c>
      <c r="B31" s="336"/>
      <c r="C31" s="336"/>
      <c r="D31" s="336"/>
      <c r="E31" s="336"/>
      <c r="F31" s="336"/>
      <c r="G31" s="336"/>
      <c r="H31" s="337"/>
      <c r="I31" s="213" t="s">
        <v>89</v>
      </c>
      <c r="J31" s="213"/>
      <c r="K31" s="213"/>
      <c r="L31" s="213"/>
      <c r="M31" s="213"/>
      <c r="N31" s="213"/>
      <c r="O31" s="213"/>
      <c r="P31" s="213"/>
      <c r="Q31" s="213"/>
      <c r="R31" s="213" t="s">
        <v>89</v>
      </c>
    </row>
    <row r="32" spans="1:18" ht="14">
      <c r="A32" s="213"/>
      <c r="B32" s="213"/>
      <c r="C32" s="213"/>
      <c r="D32" s="213"/>
      <c r="E32" s="213"/>
      <c r="F32" s="260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</row>
    <row r="35" spans="11:11">
      <c r="K35" t="s">
        <v>97</v>
      </c>
    </row>
  </sheetData>
  <mergeCells count="28">
    <mergeCell ref="A2:J2"/>
    <mergeCell ref="L2:P2"/>
    <mergeCell ref="A4:A5"/>
    <mergeCell ref="L4:L5"/>
    <mergeCell ref="A6:A7"/>
    <mergeCell ref="L6:L7"/>
    <mergeCell ref="A8:A9"/>
    <mergeCell ref="L8:L9"/>
    <mergeCell ref="A10:A11"/>
    <mergeCell ref="L10:L11"/>
    <mergeCell ref="A13:J13"/>
    <mergeCell ref="L13:P14"/>
    <mergeCell ref="A14:J14"/>
    <mergeCell ref="A15:J15"/>
    <mergeCell ref="L15:P15"/>
    <mergeCell ref="A18:H18"/>
    <mergeCell ref="L18:Q18"/>
    <mergeCell ref="A20:A21"/>
    <mergeCell ref="L20:L21"/>
    <mergeCell ref="A29:H30"/>
    <mergeCell ref="L29:Q29"/>
    <mergeCell ref="A31:H31"/>
    <mergeCell ref="A22:A23"/>
    <mergeCell ref="L22:L23"/>
    <mergeCell ref="A24:A25"/>
    <mergeCell ref="L24:L25"/>
    <mergeCell ref="A26:A27"/>
    <mergeCell ref="L26:L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1954-61BD-6940-84B0-ACAC8C68E815}">
  <dimension ref="A1:N14"/>
  <sheetViews>
    <sheetView workbookViewId="0">
      <selection activeCell="F17" sqref="F17"/>
    </sheetView>
  </sheetViews>
  <sheetFormatPr baseColWidth="10" defaultRowHeight="13"/>
  <sheetData>
    <row r="1" spans="1:14" ht="15" thickBot="1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ht="14">
      <c r="A2" s="361" t="s">
        <v>90</v>
      </c>
      <c r="B2" s="362"/>
      <c r="C2" s="362"/>
      <c r="D2" s="362"/>
      <c r="E2" s="363"/>
      <c r="F2" s="146"/>
      <c r="G2" s="361" t="s">
        <v>91</v>
      </c>
      <c r="H2" s="362"/>
      <c r="I2" s="362"/>
      <c r="J2" s="362"/>
      <c r="K2" s="362"/>
      <c r="L2" s="363"/>
      <c r="M2" s="146"/>
      <c r="N2" s="146"/>
    </row>
    <row r="3" spans="1:14" ht="46" thickBot="1">
      <c r="A3" s="279" t="s">
        <v>58</v>
      </c>
      <c r="B3" s="280" t="s">
        <v>59</v>
      </c>
      <c r="C3" s="281" t="s">
        <v>14</v>
      </c>
      <c r="D3" s="281" t="s">
        <v>26</v>
      </c>
      <c r="E3" s="282" t="s">
        <v>30</v>
      </c>
      <c r="F3" s="146"/>
      <c r="G3" s="283" t="s">
        <v>58</v>
      </c>
      <c r="H3" s="284" t="s">
        <v>59</v>
      </c>
      <c r="I3" s="285" t="s">
        <v>37</v>
      </c>
      <c r="J3" s="285" t="s">
        <v>92</v>
      </c>
      <c r="K3" s="285" t="s">
        <v>41</v>
      </c>
      <c r="L3" s="286" t="s">
        <v>49</v>
      </c>
      <c r="M3" s="146"/>
      <c r="N3" s="146"/>
    </row>
    <row r="4" spans="1:14" ht="14">
      <c r="A4" s="364" t="s">
        <v>93</v>
      </c>
      <c r="B4" s="287">
        <v>2020</v>
      </c>
      <c r="C4" s="115">
        <v>55556</v>
      </c>
      <c r="D4" s="115">
        <v>36851</v>
      </c>
      <c r="E4" s="297">
        <v>18284</v>
      </c>
      <c r="F4" s="146"/>
      <c r="G4" s="365" t="s">
        <v>71</v>
      </c>
      <c r="H4" s="293">
        <v>2020</v>
      </c>
      <c r="I4" s="115">
        <v>21822</v>
      </c>
      <c r="J4" s="296" t="s">
        <v>99</v>
      </c>
      <c r="K4" s="147" t="s">
        <v>42</v>
      </c>
      <c r="L4" s="177">
        <v>4002</v>
      </c>
      <c r="M4" s="146"/>
      <c r="N4" s="146"/>
    </row>
    <row r="5" spans="1:14" ht="14">
      <c r="A5" s="357"/>
      <c r="B5" s="288">
        <v>2021</v>
      </c>
      <c r="C5" s="141">
        <v>59268</v>
      </c>
      <c r="D5" s="115">
        <v>41190</v>
      </c>
      <c r="E5" s="101">
        <v>17564</v>
      </c>
      <c r="F5" s="146" t="s">
        <v>89</v>
      </c>
      <c r="G5" s="357"/>
      <c r="H5" s="294">
        <v>2021</v>
      </c>
      <c r="I5" s="115">
        <v>25242</v>
      </c>
      <c r="J5" s="296" t="s">
        <v>98</v>
      </c>
      <c r="K5" s="101">
        <v>6708</v>
      </c>
      <c r="L5" s="289">
        <v>5007</v>
      </c>
      <c r="M5" s="146"/>
      <c r="N5" s="146"/>
    </row>
    <row r="6" spans="1:14" ht="14">
      <c r="A6" s="356"/>
      <c r="B6" s="288"/>
      <c r="C6" s="290"/>
      <c r="D6" s="290"/>
      <c r="E6" s="291"/>
      <c r="F6" s="146"/>
      <c r="G6" s="356"/>
      <c r="H6" s="293"/>
      <c r="I6" s="295"/>
      <c r="J6" s="295"/>
      <c r="K6" s="294"/>
      <c r="L6" s="289"/>
      <c r="M6" s="146"/>
      <c r="N6" s="146"/>
    </row>
    <row r="7" spans="1:14" ht="14">
      <c r="A7" s="357"/>
      <c r="B7" s="288"/>
      <c r="C7" s="290"/>
      <c r="D7" s="290"/>
      <c r="E7" s="291"/>
      <c r="F7" s="146"/>
      <c r="G7" s="357"/>
      <c r="H7" s="294"/>
      <c r="I7" s="295"/>
      <c r="J7" s="295"/>
      <c r="K7" s="294"/>
      <c r="L7" s="289"/>
      <c r="M7" s="146"/>
      <c r="N7" s="146"/>
    </row>
    <row r="8" spans="1:14" ht="14">
      <c r="A8" s="356"/>
      <c r="B8" s="288"/>
      <c r="C8" s="290"/>
      <c r="D8" s="290"/>
      <c r="E8" s="291"/>
      <c r="F8" s="146"/>
      <c r="G8" s="356"/>
      <c r="H8" s="293"/>
      <c r="I8" s="295"/>
      <c r="J8" s="295"/>
      <c r="K8" s="294"/>
      <c r="L8" s="289"/>
      <c r="M8" s="146"/>
      <c r="N8" s="146"/>
    </row>
    <row r="9" spans="1:14" ht="14">
      <c r="A9" s="357"/>
      <c r="B9" s="288"/>
      <c r="C9" s="290"/>
      <c r="D9" s="290"/>
      <c r="E9" s="291"/>
      <c r="F9" s="146"/>
      <c r="G9" s="357"/>
      <c r="H9" s="294"/>
      <c r="I9" s="295"/>
      <c r="J9" s="295"/>
      <c r="K9" s="294"/>
      <c r="L9" s="289"/>
      <c r="M9" s="146"/>
      <c r="N9" s="146"/>
    </row>
    <row r="10" spans="1:14" ht="14">
      <c r="A10" s="356"/>
      <c r="B10" s="288"/>
      <c r="C10" s="290"/>
      <c r="D10" s="290"/>
      <c r="E10" s="291"/>
      <c r="F10" s="146"/>
      <c r="G10" s="356"/>
      <c r="H10" s="293"/>
      <c r="I10" s="295"/>
      <c r="J10" s="295"/>
      <c r="K10" s="294"/>
      <c r="L10" s="289"/>
      <c r="M10" s="146"/>
      <c r="N10" s="146"/>
    </row>
    <row r="11" spans="1:14" ht="14">
      <c r="A11" s="357"/>
      <c r="B11" s="288"/>
      <c r="C11" s="290"/>
      <c r="D11" s="290"/>
      <c r="E11" s="291"/>
      <c r="F11" s="146"/>
      <c r="G11" s="357"/>
      <c r="H11" s="288"/>
      <c r="I11" s="290"/>
      <c r="J11" s="290"/>
      <c r="K11" s="292"/>
      <c r="L11" s="291"/>
      <c r="M11" s="146"/>
      <c r="N11" s="146"/>
    </row>
    <row r="12" spans="1:14" ht="15" thickBot="1">
      <c r="A12" s="358"/>
      <c r="B12" s="359"/>
      <c r="C12" s="359"/>
      <c r="D12" s="359"/>
      <c r="E12" s="360"/>
      <c r="F12" s="146"/>
      <c r="G12" s="358"/>
      <c r="H12" s="359"/>
      <c r="I12" s="359"/>
      <c r="J12" s="359"/>
      <c r="K12" s="359"/>
      <c r="L12" s="360"/>
      <c r="M12" s="146"/>
      <c r="N12" s="146"/>
    </row>
    <row r="13" spans="1:14" ht="14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</row>
    <row r="14" spans="1:14" ht="14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</row>
  </sheetData>
  <mergeCells count="12">
    <mergeCell ref="A2:E2"/>
    <mergeCell ref="G2:L2"/>
    <mergeCell ref="A4:A5"/>
    <mergeCell ref="G4:G5"/>
    <mergeCell ref="A6:A7"/>
    <mergeCell ref="G6:G7"/>
    <mergeCell ref="A8:A9"/>
    <mergeCell ref="G8:G9"/>
    <mergeCell ref="A10:A11"/>
    <mergeCell ref="G10:G11"/>
    <mergeCell ref="A12:E12"/>
    <mergeCell ref="G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costco v bs</vt:lpstr>
      <vt:lpstr>costco v is</vt:lpstr>
      <vt:lpstr>costco h bs</vt:lpstr>
      <vt:lpstr>costco h is</vt:lpstr>
      <vt:lpstr>ratio 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2022-09-26T17:45:22Z</dcterms:created>
  <dcterms:modified xsi:type="dcterms:W3CDTF">2022-09-26T20:36:41Z</dcterms:modified>
</cp:coreProperties>
</file>