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53222"/>
  <bookViews>
    <workbookView xWindow="0" yWindow="0" windowWidth="23040" windowHeight="8796"/>
  </bookViews>
  <sheets>
    <sheet name="Calcul des Ratio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4" i="1" l="1"/>
  <c r="S52" i="1"/>
  <c r="S47" i="1"/>
  <c r="S48" i="1"/>
  <c r="G54" i="1"/>
  <c r="G52" i="1"/>
  <c r="K54" i="1"/>
  <c r="L54" i="1"/>
  <c r="M54" i="1"/>
  <c r="L31" i="1"/>
  <c r="L53" i="1" s="1"/>
  <c r="M31" i="1"/>
  <c r="M53" i="1" s="1"/>
  <c r="O31" i="1"/>
  <c r="P31" i="1"/>
  <c r="Q31" i="1"/>
  <c r="R31" i="1"/>
  <c r="S31" i="1"/>
  <c r="S53" i="1" s="1"/>
  <c r="C31" i="1"/>
  <c r="D31" i="1"/>
  <c r="E31" i="1"/>
  <c r="F31" i="1"/>
  <c r="G31" i="1"/>
  <c r="G53" i="1" s="1"/>
  <c r="I31" i="1"/>
  <c r="J31" i="1"/>
  <c r="K31" i="1"/>
  <c r="K53" i="1" s="1"/>
  <c r="C17" i="1"/>
  <c r="D17" i="1"/>
  <c r="E17" i="1"/>
  <c r="F17" i="1"/>
  <c r="G17" i="1"/>
  <c r="I17" i="1"/>
  <c r="J17" i="1"/>
  <c r="L17" i="1"/>
  <c r="M17" i="1"/>
  <c r="O17" i="1"/>
  <c r="P17" i="1"/>
  <c r="Q17" i="1"/>
  <c r="R17" i="1"/>
  <c r="S17" i="1"/>
  <c r="K17" i="1"/>
  <c r="G37" i="1"/>
  <c r="I54" i="1" l="1"/>
  <c r="J54" i="1"/>
  <c r="O54" i="1"/>
  <c r="P54" i="1"/>
  <c r="Q54" i="1"/>
  <c r="R54" i="1"/>
  <c r="I53" i="1"/>
  <c r="J53" i="1"/>
  <c r="O53" i="1"/>
  <c r="P53" i="1"/>
  <c r="Q53" i="1"/>
  <c r="R53" i="1"/>
  <c r="I52" i="1"/>
  <c r="J52" i="1"/>
  <c r="K52" i="1"/>
  <c r="L52" i="1"/>
  <c r="M52" i="1"/>
  <c r="O52" i="1"/>
  <c r="P52" i="1"/>
  <c r="Q52" i="1"/>
  <c r="R52" i="1"/>
  <c r="I48" i="1"/>
  <c r="J48" i="1"/>
  <c r="K48" i="1"/>
  <c r="L48" i="1"/>
  <c r="M48" i="1"/>
  <c r="O48" i="1"/>
  <c r="P48" i="1"/>
  <c r="Q48" i="1"/>
  <c r="R48" i="1"/>
  <c r="I47" i="1"/>
  <c r="J47" i="1"/>
  <c r="K47" i="1"/>
  <c r="L47" i="1"/>
  <c r="M47" i="1"/>
  <c r="O47" i="1"/>
  <c r="P47" i="1"/>
  <c r="Q47" i="1"/>
  <c r="R47" i="1"/>
  <c r="I43" i="1"/>
  <c r="J43" i="1"/>
  <c r="K43" i="1"/>
  <c r="L43" i="1"/>
  <c r="M43" i="1"/>
  <c r="O43" i="1"/>
  <c r="P43" i="1"/>
  <c r="Q43" i="1"/>
  <c r="R43" i="1"/>
  <c r="S43" i="1"/>
  <c r="I39" i="1"/>
  <c r="J39" i="1"/>
  <c r="K39" i="1"/>
  <c r="L39" i="1"/>
  <c r="M39" i="1"/>
  <c r="O39" i="1"/>
  <c r="P39" i="1"/>
  <c r="Q39" i="1"/>
  <c r="R39" i="1"/>
  <c r="S39" i="1"/>
  <c r="I38" i="1"/>
  <c r="J38" i="1"/>
  <c r="K38" i="1"/>
  <c r="L38" i="1"/>
  <c r="M38" i="1"/>
  <c r="O38" i="1"/>
  <c r="P38" i="1"/>
  <c r="Q38" i="1"/>
  <c r="R38" i="1"/>
  <c r="S38" i="1"/>
  <c r="D37" i="1"/>
  <c r="E37" i="1"/>
  <c r="F37" i="1"/>
  <c r="I37" i="1"/>
  <c r="J37" i="1"/>
  <c r="K37" i="1"/>
  <c r="L37" i="1"/>
  <c r="M37" i="1"/>
  <c r="O37" i="1"/>
  <c r="P37" i="1"/>
  <c r="Q37" i="1"/>
  <c r="R37" i="1"/>
  <c r="S37" i="1"/>
  <c r="C37" i="1"/>
  <c r="D54" i="1"/>
  <c r="E54" i="1"/>
  <c r="F54" i="1"/>
  <c r="C54" i="1"/>
  <c r="D53" i="1"/>
  <c r="E53" i="1"/>
  <c r="F53" i="1"/>
  <c r="C53" i="1"/>
  <c r="D52" i="1"/>
  <c r="E52" i="1"/>
  <c r="F52" i="1"/>
  <c r="C52" i="1"/>
  <c r="E43" i="1"/>
  <c r="F43" i="1"/>
  <c r="G43" i="1"/>
  <c r="E47" i="1"/>
  <c r="F47" i="1"/>
  <c r="G47" i="1"/>
  <c r="D48" i="1"/>
  <c r="E48" i="1"/>
  <c r="F48" i="1"/>
  <c r="G48" i="1"/>
  <c r="D47" i="1"/>
  <c r="C48" i="1"/>
  <c r="C47" i="1"/>
  <c r="D43" i="1"/>
  <c r="C43" i="1"/>
  <c r="D39" i="1"/>
  <c r="E39" i="1"/>
  <c r="F39" i="1"/>
  <c r="G39" i="1"/>
  <c r="C39" i="1"/>
  <c r="D38" i="1"/>
  <c r="E38" i="1"/>
  <c r="F38" i="1"/>
  <c r="G38" i="1"/>
  <c r="C38" i="1"/>
</calcChain>
</file>

<file path=xl/sharedStrings.xml><?xml version="1.0" encoding="utf-8"?>
<sst xmlns="http://schemas.openxmlformats.org/spreadsheetml/2006/main" count="77" uniqueCount="42">
  <si>
    <t>Calcul de ratios pour DELHAIZE - COLRUYT - CARREFOUR</t>
  </si>
  <si>
    <t>DELHAIZE</t>
  </si>
  <si>
    <t>COLRUYT</t>
  </si>
  <si>
    <t>CARREFOUR</t>
  </si>
  <si>
    <t>Elements des bilans et comptes de résultats consolidés nécessaire pour le calcul des ratios</t>
  </si>
  <si>
    <t>2011/12</t>
  </si>
  <si>
    <t>2012/13</t>
  </si>
  <si>
    <t>2013/14</t>
  </si>
  <si>
    <t>2014/15</t>
  </si>
  <si>
    <t>2015/16</t>
  </si>
  <si>
    <t>Rentabilité (chifffre en millions d'euros)</t>
  </si>
  <si>
    <t>Bénéfice net de l'exercice</t>
  </si>
  <si>
    <t>Bénéfice d'exploitation = Résultat opérationnel courant</t>
  </si>
  <si>
    <t>Fond propre = Capitaux propre</t>
  </si>
  <si>
    <t xml:space="preserve">Chiffre d'affaire - Ventes - Chiffre d'affaire net </t>
  </si>
  <si>
    <t>Solvabilité (chifffre en millions d'euros)</t>
  </si>
  <si>
    <t>Total Dettes = "Total Passifs" dans 1 des bilans</t>
  </si>
  <si>
    <t>Fonds propre = Capitaux propre</t>
  </si>
  <si>
    <t>Liquidité (chifffre en millions d'euros)</t>
  </si>
  <si>
    <t>Total actifs courants</t>
  </si>
  <si>
    <t>Trésorerie et équivalents</t>
  </si>
  <si>
    <t xml:space="preserve">Total passifs courant </t>
  </si>
  <si>
    <t>Rotation des actifs (chifffre en millions d'euros)</t>
  </si>
  <si>
    <t>Stocks</t>
  </si>
  <si>
    <t>Dettes commerciales</t>
  </si>
  <si>
    <t>Coûts des ventes</t>
  </si>
  <si>
    <t>Créances commerciales (+ encours clients soc. fin.)</t>
  </si>
  <si>
    <t>Calcul des Ratios</t>
  </si>
  <si>
    <t>Rentabilité (en %)</t>
  </si>
  <si>
    <t>Bénéfice net / Fond propre (Capitaux propre)</t>
  </si>
  <si>
    <t>Bénéfice net / Chiffre d'affaire</t>
  </si>
  <si>
    <t>Bénéfice d'exploiration / Chiffre d'affaire</t>
  </si>
  <si>
    <t>Solvabilité (chiffre absolu)</t>
  </si>
  <si>
    <t>Dettes / Fonds propres</t>
  </si>
  <si>
    <t>Liquidité (en chiffres absolus)</t>
  </si>
  <si>
    <t>Liquidité générale (Actifs courants / Passifs courants )</t>
  </si>
  <si>
    <t>Liquidité stricte (Actifs courants - stock / Passifs courant)</t>
  </si>
  <si>
    <t>Rotation des actifs (en nombre de jours)</t>
  </si>
  <si>
    <t xml:space="preserve">Durée des créances (créances x 365 /  Chiffre d'affaire) </t>
  </si>
  <si>
    <t xml:space="preserve">Durée des fournisseurs (dette commerciales x 365 /  Coûts des ventes) </t>
  </si>
  <si>
    <t>Durée des stocks (stocks x 365 / Coûts des ventes)</t>
  </si>
  <si>
    <t>Chiffre d'affaire -= Vente = Chiffre d'affaire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</si>
</sst>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7"/>
      <name val="Calibri"/>
      <family val="2"/>
      <scheme val="minor"/>
    </font>
    <font>
      <b/>
      <sz val="28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thin">
        <color theme="7"/>
      </bottom>
      <diagonal/>
    </border>
    <border>
      <left style="medium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medium">
        <color theme="7"/>
      </right>
      <top style="thin">
        <color theme="7"/>
      </top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thin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medium">
        <color theme="7"/>
      </bottom>
      <diagonal/>
    </border>
    <border>
      <left/>
      <right style="thin">
        <color theme="7"/>
      </right>
      <top style="medium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 style="thin">
        <color theme="7"/>
      </bottom>
      <diagonal/>
    </border>
    <border>
      <left style="medium">
        <color theme="7"/>
      </left>
      <right/>
      <top style="thin">
        <color theme="7"/>
      </top>
      <bottom style="medium">
        <color theme="7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3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/>
    <xf numFmtId="0" fontId="0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1" fillId="2" borderId="12" xfId="1" applyNumberFormat="1" applyFont="1" applyFill="1" applyBorder="1"/>
    <xf numFmtId="165" fontId="1" fillId="2" borderId="13" xfId="1" applyNumberFormat="1" applyFont="1" applyFill="1" applyBorder="1"/>
    <xf numFmtId="165" fontId="1" fillId="2" borderId="14" xfId="1" applyNumberFormat="1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165" fontId="1" fillId="2" borderId="18" xfId="1" applyNumberFormat="1" applyFont="1" applyFill="1" applyBorder="1"/>
    <xf numFmtId="165" fontId="1" fillId="2" borderId="19" xfId="1" applyNumberFormat="1" applyFont="1" applyFill="1" applyBorder="1"/>
    <xf numFmtId="165" fontId="1" fillId="2" borderId="20" xfId="1" applyNumberFormat="1" applyFont="1" applyFill="1" applyBorder="1"/>
    <xf numFmtId="165" fontId="1" fillId="2" borderId="21" xfId="1" applyNumberFormat="1" applyFont="1" applyFill="1" applyBorder="1"/>
    <xf numFmtId="165" fontId="1" fillId="2" borderId="22" xfId="1" applyNumberFormat="1" applyFont="1" applyFill="1" applyBorder="1"/>
    <xf numFmtId="165" fontId="1" fillId="2" borderId="23" xfId="1" applyNumberFormat="1" applyFont="1" applyFill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5" fontId="1" fillId="2" borderId="24" xfId="1" applyNumberFormat="1" applyFont="1" applyFill="1" applyBorder="1"/>
    <xf numFmtId="165" fontId="1" fillId="2" borderId="25" xfId="1" applyNumberFormat="1" applyFont="1" applyFill="1" applyBorder="1"/>
    <xf numFmtId="165" fontId="1" fillId="2" borderId="26" xfId="1" applyNumberFormat="1" applyFont="1" applyFill="1" applyBorder="1"/>
    <xf numFmtId="165" fontId="1" fillId="2" borderId="27" xfId="1" applyNumberFormat="1" applyFont="1" applyFill="1" applyBorder="1"/>
    <xf numFmtId="165" fontId="1" fillId="2" borderId="6" xfId="1" applyNumberFormat="1" applyFont="1" applyFill="1" applyBorder="1"/>
    <xf numFmtId="165" fontId="1" fillId="2" borderId="28" xfId="1" applyNumberFormat="1" applyFont="1" applyFill="1" applyBorder="1"/>
    <xf numFmtId="10" fontId="1" fillId="2" borderId="18" xfId="2" applyNumberFormat="1" applyFont="1" applyFill="1" applyBorder="1" applyAlignment="1">
      <alignment horizontal="center"/>
    </xf>
    <xf numFmtId="10" fontId="1" fillId="2" borderId="19" xfId="2" applyNumberFormat="1" applyFont="1" applyFill="1" applyBorder="1" applyAlignment="1">
      <alignment horizontal="center"/>
    </xf>
    <xf numFmtId="10" fontId="1" fillId="2" borderId="20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1" fillId="2" borderId="12" xfId="2" applyNumberFormat="1" applyFont="1" applyFill="1" applyBorder="1" applyAlignment="1">
      <alignment horizontal="center"/>
    </xf>
    <xf numFmtId="10" fontId="1" fillId="2" borderId="13" xfId="2" applyNumberFormat="1" applyFont="1" applyFill="1" applyBorder="1" applyAlignment="1">
      <alignment horizontal="center"/>
    </xf>
    <xf numFmtId="10" fontId="1" fillId="2" borderId="14" xfId="2" applyNumberFormat="1" applyFont="1" applyFill="1" applyBorder="1" applyAlignment="1">
      <alignment horizontal="center"/>
    </xf>
    <xf numFmtId="10" fontId="1" fillId="2" borderId="21" xfId="2" applyNumberFormat="1" applyFont="1" applyFill="1" applyBorder="1" applyAlignment="1">
      <alignment horizontal="center"/>
    </xf>
    <xf numFmtId="10" fontId="1" fillId="2" borderId="22" xfId="2" applyNumberFormat="1" applyFont="1" applyFill="1" applyBorder="1" applyAlignment="1">
      <alignment horizontal="center"/>
    </xf>
    <xf numFmtId="10" fontId="1" fillId="2" borderId="23" xfId="2" applyNumberFormat="1" applyFont="1" applyFill="1" applyBorder="1" applyAlignment="1">
      <alignment horizontal="center"/>
    </xf>
    <xf numFmtId="165" fontId="1" fillId="2" borderId="9" xfId="1" applyNumberFormat="1" applyFont="1" applyFill="1" applyBorder="1"/>
    <xf numFmtId="165" fontId="1" fillId="2" borderId="11" xfId="1" applyNumberFormat="1" applyFont="1" applyFill="1" applyBorder="1"/>
    <xf numFmtId="164" fontId="1" fillId="2" borderId="18" xfId="1" applyNumberFormat="1" applyFont="1" applyFill="1" applyBorder="1"/>
    <xf numFmtId="164" fontId="1" fillId="2" borderId="19" xfId="1" applyNumberFormat="1" applyFont="1" applyFill="1" applyBorder="1"/>
    <xf numFmtId="164" fontId="1" fillId="2" borderId="20" xfId="1" applyNumberFormat="1" applyFont="1" applyFill="1" applyBorder="1"/>
    <xf numFmtId="164" fontId="1" fillId="2" borderId="12" xfId="1" applyNumberFormat="1" applyFont="1" applyFill="1" applyBorder="1"/>
    <xf numFmtId="164" fontId="1" fillId="2" borderId="13" xfId="1" applyNumberFormat="1" applyFont="1" applyFill="1" applyBorder="1"/>
    <xf numFmtId="164" fontId="1" fillId="2" borderId="14" xfId="1" applyNumberFormat="1" applyFont="1" applyFill="1" applyBorder="1"/>
    <xf numFmtId="164" fontId="1" fillId="2" borderId="21" xfId="1" applyNumberFormat="1" applyFont="1" applyFill="1" applyBorder="1"/>
    <xf numFmtId="164" fontId="1" fillId="2" borderId="22" xfId="1" applyNumberFormat="1" applyFont="1" applyFill="1" applyBorder="1"/>
    <xf numFmtId="164" fontId="1" fillId="2" borderId="23" xfId="1" applyNumberFormat="1" applyFont="1" applyFill="1" applyBorder="1"/>
    <xf numFmtId="164" fontId="0" fillId="0" borderId="0" xfId="0" applyNumberFormat="1"/>
    <xf numFmtId="164" fontId="1" fillId="2" borderId="18" xfId="1" applyFont="1" applyFill="1" applyBorder="1" applyAlignment="1">
      <alignment horizontal="center"/>
    </xf>
    <xf numFmtId="164" fontId="1" fillId="2" borderId="19" xfId="1" applyFont="1" applyFill="1" applyBorder="1" applyAlignment="1">
      <alignment horizontal="center"/>
    </xf>
    <xf numFmtId="164" fontId="1" fillId="2" borderId="20" xfId="1" applyFont="1" applyFill="1" applyBorder="1" applyAlignment="1">
      <alignment horizontal="center"/>
    </xf>
    <xf numFmtId="164" fontId="0" fillId="0" borderId="0" xfId="1" applyFont="1"/>
    <xf numFmtId="164" fontId="1" fillId="2" borderId="29" xfId="1" applyFont="1" applyFill="1" applyBorder="1" applyAlignment="1">
      <alignment horizontal="center"/>
    </xf>
    <xf numFmtId="164" fontId="1" fillId="2" borderId="30" xfId="1" applyFont="1" applyFill="1" applyBorder="1" applyAlignment="1">
      <alignment horizontal="center"/>
    </xf>
    <xf numFmtId="164" fontId="1" fillId="2" borderId="31" xfId="1" applyFont="1" applyFill="1" applyBorder="1" applyAlignment="1">
      <alignment horizontal="center"/>
    </xf>
    <xf numFmtId="164" fontId="0" fillId="0" borderId="10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showGridLines="0" tabSelected="1" zoomScale="70" zoomScaleNormal="70" workbookViewId="0">
      <selection activeCell="C54" sqref="C54"/>
    </sheetView>
  </sheetViews>
  <sheetFormatPr defaultColWidth="11.5546875" defaultRowHeight="14.4" x14ac:dyDescent="0.3"/>
  <cols>
    <col min="1" max="1" width="54.44140625" customWidth="1"/>
    <col min="2" max="2" width="3.44140625" customWidth="1"/>
    <col min="3" max="3" width="10.5546875" bestFit="1" customWidth="1"/>
    <col min="8" max="8" width="3.21875" customWidth="1"/>
    <col min="9" max="9" width="12.88671875" bestFit="1" customWidth="1"/>
    <col min="10" max="10" width="11.109375" bestFit="1" customWidth="1"/>
    <col min="12" max="12" width="11.109375" bestFit="1" customWidth="1"/>
    <col min="14" max="14" width="3.21875" customWidth="1"/>
    <col min="15" max="16" width="11" bestFit="1" customWidth="1"/>
  </cols>
  <sheetData>
    <row r="1" spans="1:21" ht="37.200000000000003" thickBot="1" x14ac:dyDescent="0.75">
      <c r="A1" s="5"/>
      <c r="B1" s="5"/>
      <c r="C1" s="41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2"/>
    </row>
    <row r="2" spans="1:21" ht="13.2" customHeight="1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1" ht="25.8" x14ac:dyDescent="0.3">
      <c r="A3" s="5"/>
      <c r="B3" s="5"/>
      <c r="C3" s="19" t="s">
        <v>1</v>
      </c>
      <c r="D3" s="20"/>
      <c r="E3" s="20"/>
      <c r="F3" s="20"/>
      <c r="G3" s="21"/>
      <c r="H3" s="5"/>
      <c r="I3" s="19" t="s">
        <v>2</v>
      </c>
      <c r="J3" s="20"/>
      <c r="K3" s="20"/>
      <c r="L3" s="20"/>
      <c r="M3" s="21"/>
      <c r="N3" s="5"/>
      <c r="O3" s="19" t="s">
        <v>3</v>
      </c>
      <c r="P3" s="20"/>
      <c r="Q3" s="20"/>
      <c r="R3" s="20"/>
      <c r="S3" s="21"/>
      <c r="T3" s="3"/>
    </row>
    <row r="4" spans="1:21" ht="15" thickBot="1" x14ac:dyDescent="0.35">
      <c r="A4" s="5"/>
      <c r="B4" s="5"/>
      <c r="C4" s="10"/>
      <c r="D4" s="6"/>
      <c r="E4" s="6"/>
      <c r="F4" s="6"/>
      <c r="G4" s="11"/>
      <c r="H4" s="5"/>
      <c r="I4" s="10"/>
      <c r="J4" s="6"/>
      <c r="K4" s="6"/>
      <c r="L4" s="6"/>
      <c r="M4" s="11"/>
      <c r="N4" s="5"/>
      <c r="O4" s="10"/>
      <c r="P4" s="6"/>
      <c r="Q4" s="6"/>
      <c r="R4" s="6"/>
      <c r="S4" s="11"/>
    </row>
    <row r="5" spans="1:21" ht="21.6" thickBot="1" x14ac:dyDescent="0.45">
      <c r="A5" s="22"/>
      <c r="B5" s="5"/>
      <c r="C5" s="23" t="s">
        <v>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  <c r="T5" s="4"/>
    </row>
    <row r="6" spans="1:21" x14ac:dyDescent="0.3">
      <c r="A6" s="5"/>
      <c r="B6" s="5"/>
      <c r="C6" s="10"/>
      <c r="D6" s="6"/>
      <c r="E6" s="6"/>
      <c r="F6" s="6"/>
      <c r="G6" s="11"/>
      <c r="H6" s="5"/>
      <c r="I6" s="10"/>
      <c r="J6" s="6"/>
      <c r="K6" s="6"/>
      <c r="L6" s="6"/>
      <c r="M6" s="11"/>
      <c r="N6" s="5"/>
      <c r="O6" s="10"/>
      <c r="P6" s="6"/>
      <c r="Q6" s="6"/>
      <c r="R6" s="6"/>
      <c r="S6" s="11"/>
    </row>
    <row r="7" spans="1:21" x14ac:dyDescent="0.3">
      <c r="A7" s="5"/>
      <c r="B7" s="5"/>
      <c r="C7" s="16">
        <v>2011</v>
      </c>
      <c r="D7" s="17">
        <v>2012</v>
      </c>
      <c r="E7" s="17">
        <v>2013</v>
      </c>
      <c r="F7" s="17">
        <v>2014</v>
      </c>
      <c r="G7" s="18">
        <v>2015</v>
      </c>
      <c r="H7" s="5"/>
      <c r="I7" s="16" t="s">
        <v>5</v>
      </c>
      <c r="J7" s="17" t="s">
        <v>6</v>
      </c>
      <c r="K7" s="17" t="s">
        <v>7</v>
      </c>
      <c r="L7" s="17" t="s">
        <v>8</v>
      </c>
      <c r="M7" s="18" t="s">
        <v>9</v>
      </c>
      <c r="N7" s="5"/>
      <c r="O7" s="16">
        <v>2011</v>
      </c>
      <c r="P7" s="17">
        <v>2012</v>
      </c>
      <c r="Q7" s="17">
        <v>2013</v>
      </c>
      <c r="R7" s="17">
        <v>2014</v>
      </c>
      <c r="S7" s="18">
        <v>2015</v>
      </c>
    </row>
    <row r="8" spans="1:21" ht="18.600000000000001" thickBot="1" x14ac:dyDescent="0.4">
      <c r="A8" s="1" t="s">
        <v>10</v>
      </c>
      <c r="B8" s="5"/>
      <c r="C8" s="32"/>
      <c r="D8" s="33"/>
      <c r="E8" s="33"/>
      <c r="F8" s="33"/>
      <c r="G8" s="34"/>
      <c r="H8" s="5"/>
      <c r="I8" s="10"/>
      <c r="J8" s="6"/>
      <c r="K8" s="6"/>
      <c r="L8" s="6"/>
      <c r="M8" s="11"/>
      <c r="N8" s="5"/>
      <c r="O8" s="10"/>
      <c r="P8" s="6"/>
      <c r="Q8" s="6"/>
      <c r="R8" s="6"/>
      <c r="S8" s="11"/>
      <c r="U8" s="1"/>
    </row>
    <row r="9" spans="1:21" x14ac:dyDescent="0.3">
      <c r="A9" s="47" t="s">
        <v>11</v>
      </c>
      <c r="B9" s="44"/>
      <c r="C9" s="35">
        <v>475</v>
      </c>
      <c r="D9" s="36">
        <v>104</v>
      </c>
      <c r="E9" s="36">
        <v>182</v>
      </c>
      <c r="F9" s="36">
        <v>90</v>
      </c>
      <c r="G9" s="37">
        <v>367</v>
      </c>
      <c r="H9" s="5"/>
      <c r="I9" s="35">
        <v>342.9</v>
      </c>
      <c r="J9" s="36">
        <v>353.6</v>
      </c>
      <c r="K9" s="36">
        <v>349.8</v>
      </c>
      <c r="L9" s="36">
        <v>331</v>
      </c>
      <c r="M9" s="37">
        <v>366.3</v>
      </c>
      <c r="N9" s="5"/>
      <c r="O9" s="35">
        <v>404</v>
      </c>
      <c r="P9" s="36">
        <v>1316</v>
      </c>
      <c r="Q9" s="36">
        <v>1364</v>
      </c>
      <c r="R9" s="36">
        <v>1367</v>
      </c>
      <c r="S9" s="37">
        <v>1123</v>
      </c>
      <c r="U9" s="5"/>
    </row>
    <row r="10" spans="1:21" x14ac:dyDescent="0.3">
      <c r="A10" s="48" t="s">
        <v>12</v>
      </c>
      <c r="B10" s="45"/>
      <c r="C10" s="29">
        <v>813</v>
      </c>
      <c r="D10" s="30">
        <v>415</v>
      </c>
      <c r="E10" s="30">
        <v>537</v>
      </c>
      <c r="F10" s="30">
        <v>423</v>
      </c>
      <c r="G10" s="31">
        <v>696</v>
      </c>
      <c r="H10" s="5"/>
      <c r="I10" s="29">
        <v>485.2</v>
      </c>
      <c r="J10" s="30">
        <v>515.1</v>
      </c>
      <c r="K10" s="30">
        <v>488.1</v>
      </c>
      <c r="L10" s="30">
        <v>463.8</v>
      </c>
      <c r="M10" s="31">
        <v>507.2</v>
      </c>
      <c r="N10" s="5"/>
      <c r="O10" s="29">
        <v>1197</v>
      </c>
      <c r="P10" s="30">
        <v>2140</v>
      </c>
      <c r="Q10" s="30">
        <v>2238</v>
      </c>
      <c r="R10" s="30">
        <v>2387</v>
      </c>
      <c r="S10" s="31">
        <v>2445</v>
      </c>
      <c r="U10" s="5"/>
    </row>
    <row r="11" spans="1:21" x14ac:dyDescent="0.3">
      <c r="A11" s="48" t="s">
        <v>13</v>
      </c>
      <c r="B11" s="45"/>
      <c r="C11" s="29">
        <v>5419</v>
      </c>
      <c r="D11" s="30">
        <v>5186</v>
      </c>
      <c r="E11" s="30">
        <v>5068</v>
      </c>
      <c r="F11" s="30">
        <v>5447</v>
      </c>
      <c r="G11" s="31">
        <v>6168</v>
      </c>
      <c r="H11" s="5"/>
      <c r="I11" s="29">
        <v>1617.3</v>
      </c>
      <c r="J11" s="30">
        <v>1792.9</v>
      </c>
      <c r="K11" s="30">
        <v>1966.9</v>
      </c>
      <c r="L11" s="30">
        <v>1800.7</v>
      </c>
      <c r="M11" s="31">
        <v>2047.7</v>
      </c>
      <c r="N11" s="5"/>
      <c r="O11" s="29">
        <v>7627</v>
      </c>
      <c r="P11" s="30">
        <v>8361</v>
      </c>
      <c r="Q11" s="30">
        <v>8679</v>
      </c>
      <c r="R11" s="30">
        <v>10228</v>
      </c>
      <c r="S11" s="31">
        <v>10672</v>
      </c>
      <c r="U11" s="5"/>
    </row>
    <row r="12" spans="1:21" ht="15" thickBot="1" x14ac:dyDescent="0.35">
      <c r="A12" s="49" t="s">
        <v>14</v>
      </c>
      <c r="B12" s="46"/>
      <c r="C12" s="38">
        <v>21110</v>
      </c>
      <c r="D12" s="39">
        <v>20991</v>
      </c>
      <c r="E12" s="39">
        <v>20593</v>
      </c>
      <c r="F12" s="39">
        <v>21361</v>
      </c>
      <c r="G12" s="40">
        <v>24395</v>
      </c>
      <c r="H12" s="5"/>
      <c r="I12" s="38">
        <v>7847.6</v>
      </c>
      <c r="J12" s="39">
        <v>8311.6</v>
      </c>
      <c r="K12" s="39">
        <v>8652</v>
      </c>
      <c r="L12" s="39">
        <v>8916.7999999999993</v>
      </c>
      <c r="M12" s="40">
        <v>9177.5</v>
      </c>
      <c r="N12" s="5"/>
      <c r="O12" s="38">
        <v>75257</v>
      </c>
      <c r="P12" s="39">
        <v>76127</v>
      </c>
      <c r="Q12" s="39">
        <v>76675</v>
      </c>
      <c r="R12" s="39">
        <v>76218</v>
      </c>
      <c r="S12" s="40">
        <v>78857</v>
      </c>
      <c r="U12" s="5"/>
    </row>
    <row r="13" spans="1:21" x14ac:dyDescent="0.3">
      <c r="A13" s="5"/>
      <c r="B13" s="5"/>
      <c r="C13" s="10"/>
      <c r="D13" s="6"/>
      <c r="E13" s="6"/>
      <c r="F13" s="6"/>
      <c r="G13" s="11"/>
      <c r="H13" s="5"/>
      <c r="I13" s="10"/>
      <c r="J13" s="6"/>
      <c r="K13" s="6"/>
      <c r="L13" s="6"/>
      <c r="M13" s="11"/>
      <c r="N13" s="5"/>
      <c r="O13" s="10"/>
      <c r="P13" s="6"/>
      <c r="Q13" s="6"/>
      <c r="R13" s="6"/>
      <c r="S13" s="11"/>
      <c r="U13" s="5"/>
    </row>
    <row r="14" spans="1:21" x14ac:dyDescent="0.3">
      <c r="A14" s="5"/>
      <c r="B14" s="5"/>
      <c r="C14" s="16">
        <v>2011</v>
      </c>
      <c r="D14" s="17">
        <v>2012</v>
      </c>
      <c r="E14" s="17">
        <v>2013</v>
      </c>
      <c r="F14" s="17">
        <v>2014</v>
      </c>
      <c r="G14" s="18">
        <v>2015</v>
      </c>
      <c r="H14" s="5"/>
      <c r="I14" s="16" t="s">
        <v>5</v>
      </c>
      <c r="J14" s="17" t="s">
        <v>6</v>
      </c>
      <c r="K14" s="17" t="s">
        <v>7</v>
      </c>
      <c r="L14" s="17" t="s">
        <v>8</v>
      </c>
      <c r="M14" s="18" t="s">
        <v>9</v>
      </c>
      <c r="N14" s="5"/>
      <c r="O14" s="16">
        <v>2011</v>
      </c>
      <c r="P14" s="17">
        <v>2012</v>
      </c>
      <c r="Q14" s="17">
        <v>2013</v>
      </c>
      <c r="R14" s="17">
        <v>2014</v>
      </c>
      <c r="S14" s="18">
        <v>2015</v>
      </c>
      <c r="U14" s="5"/>
    </row>
    <row r="15" spans="1:21" ht="18.600000000000001" thickBot="1" x14ac:dyDescent="0.4">
      <c r="A15" s="1" t="s">
        <v>15</v>
      </c>
      <c r="B15" s="5"/>
      <c r="C15" s="10"/>
      <c r="D15" s="6"/>
      <c r="E15" s="6"/>
      <c r="F15" s="6"/>
      <c r="G15" s="11"/>
      <c r="H15" s="5"/>
      <c r="I15" s="10"/>
      <c r="J15" s="6"/>
      <c r="K15" s="6"/>
      <c r="L15" s="6"/>
      <c r="M15" s="11"/>
      <c r="N15" s="5"/>
      <c r="O15" s="10"/>
      <c r="P15" s="6"/>
      <c r="Q15" s="6"/>
      <c r="R15" s="6"/>
      <c r="S15" s="11"/>
      <c r="U15" s="1"/>
    </row>
    <row r="16" spans="1:21" x14ac:dyDescent="0.3">
      <c r="A16" s="47" t="s">
        <v>16</v>
      </c>
      <c r="B16" s="44"/>
      <c r="C16" s="35">
        <v>6873</v>
      </c>
      <c r="D16" s="36">
        <v>6729</v>
      </c>
      <c r="E16" s="36">
        <v>6521</v>
      </c>
      <c r="F16" s="36">
        <v>6674</v>
      </c>
      <c r="G16" s="37">
        <v>6861</v>
      </c>
      <c r="H16" s="5"/>
      <c r="I16" s="35">
        <v>1549.7</v>
      </c>
      <c r="J16" s="36">
        <v>1650.4</v>
      </c>
      <c r="K16" s="36">
        <v>1754.9</v>
      </c>
      <c r="L16" s="36">
        <v>1860.5</v>
      </c>
      <c r="M16" s="37">
        <v>1971.5</v>
      </c>
      <c r="N16" s="5"/>
      <c r="O16" s="35">
        <v>40304</v>
      </c>
      <c r="P16" s="36">
        <v>37483</v>
      </c>
      <c r="Q16" s="36">
        <v>34835</v>
      </c>
      <c r="R16" s="36">
        <v>35561</v>
      </c>
      <c r="S16" s="37">
        <v>34423</v>
      </c>
      <c r="U16" s="5"/>
    </row>
    <row r="17" spans="1:21" ht="15" thickBot="1" x14ac:dyDescent="0.35">
      <c r="A17" s="49" t="s">
        <v>17</v>
      </c>
      <c r="B17" s="46"/>
      <c r="C17" s="38">
        <f t="shared" ref="C17:J17" si="0">C11</f>
        <v>5419</v>
      </c>
      <c r="D17" s="39">
        <f t="shared" si="0"/>
        <v>5186</v>
      </c>
      <c r="E17" s="39">
        <f t="shared" si="0"/>
        <v>5068</v>
      </c>
      <c r="F17" s="39">
        <f t="shared" si="0"/>
        <v>5447</v>
      </c>
      <c r="G17" s="40">
        <f t="shared" si="0"/>
        <v>6168</v>
      </c>
      <c r="H17" s="5"/>
      <c r="I17" s="38">
        <f t="shared" si="0"/>
        <v>1617.3</v>
      </c>
      <c r="J17" s="39">
        <f t="shared" si="0"/>
        <v>1792.9</v>
      </c>
      <c r="K17" s="39">
        <f>K11</f>
        <v>1966.9</v>
      </c>
      <c r="L17" s="39">
        <f t="shared" ref="L17:S17" si="1">L11</f>
        <v>1800.7</v>
      </c>
      <c r="M17" s="40">
        <f t="shared" si="1"/>
        <v>2047.7</v>
      </c>
      <c r="N17" s="5"/>
      <c r="O17" s="38">
        <f t="shared" si="1"/>
        <v>7627</v>
      </c>
      <c r="P17" s="39">
        <f t="shared" si="1"/>
        <v>8361</v>
      </c>
      <c r="Q17" s="39">
        <f t="shared" si="1"/>
        <v>8679</v>
      </c>
      <c r="R17" s="39">
        <f t="shared" si="1"/>
        <v>10228</v>
      </c>
      <c r="S17" s="40">
        <f t="shared" si="1"/>
        <v>10672</v>
      </c>
      <c r="U17" s="5"/>
    </row>
    <row r="18" spans="1:21" x14ac:dyDescent="0.3">
      <c r="A18" s="5"/>
      <c r="B18" s="5"/>
      <c r="C18" s="10"/>
      <c r="D18" s="6"/>
      <c r="E18" s="6"/>
      <c r="F18" s="6"/>
      <c r="G18" s="11"/>
      <c r="H18" s="5"/>
      <c r="I18" s="10"/>
      <c r="J18" s="6"/>
      <c r="K18" s="6"/>
      <c r="L18" s="6"/>
      <c r="M18" s="11"/>
      <c r="N18" s="5"/>
      <c r="O18" s="10"/>
      <c r="P18" s="6"/>
      <c r="Q18" s="6"/>
      <c r="R18" s="6"/>
      <c r="S18" s="11"/>
      <c r="U18" s="5"/>
    </row>
    <row r="19" spans="1:21" x14ac:dyDescent="0.3">
      <c r="A19" s="5"/>
      <c r="B19" s="5"/>
      <c r="C19" s="16">
        <v>2011</v>
      </c>
      <c r="D19" s="17">
        <v>2012</v>
      </c>
      <c r="E19" s="17">
        <v>2013</v>
      </c>
      <c r="F19" s="17">
        <v>2014</v>
      </c>
      <c r="G19" s="18">
        <v>2015</v>
      </c>
      <c r="H19" s="5"/>
      <c r="I19" s="16" t="s">
        <v>5</v>
      </c>
      <c r="J19" s="17" t="s">
        <v>6</v>
      </c>
      <c r="K19" s="17" t="s">
        <v>7</v>
      </c>
      <c r="L19" s="17" t="s">
        <v>8</v>
      </c>
      <c r="M19" s="18" t="s">
        <v>9</v>
      </c>
      <c r="N19" s="5"/>
      <c r="O19" s="16">
        <v>2011</v>
      </c>
      <c r="P19" s="17">
        <v>2012</v>
      </c>
      <c r="Q19" s="17">
        <v>2013</v>
      </c>
      <c r="R19" s="17">
        <v>2014</v>
      </c>
      <c r="S19" s="18">
        <v>2015</v>
      </c>
      <c r="U19" s="5"/>
    </row>
    <row r="20" spans="1:21" ht="18.600000000000001" thickBot="1" x14ac:dyDescent="0.4">
      <c r="A20" s="1" t="s">
        <v>18</v>
      </c>
      <c r="B20" s="5"/>
      <c r="C20" s="10"/>
      <c r="D20" s="6"/>
      <c r="E20" s="6"/>
      <c r="F20" s="6"/>
      <c r="G20" s="11"/>
      <c r="H20" s="5"/>
      <c r="I20" s="10"/>
      <c r="J20" s="6"/>
      <c r="K20" s="6"/>
      <c r="L20" s="6"/>
      <c r="M20" s="11"/>
      <c r="N20" s="5"/>
      <c r="O20" s="10"/>
      <c r="P20" s="6"/>
      <c r="Q20" s="6"/>
      <c r="R20" s="6"/>
      <c r="S20" s="11"/>
      <c r="U20" s="1"/>
    </row>
    <row r="21" spans="1:21" x14ac:dyDescent="0.3">
      <c r="A21" s="47" t="s">
        <v>19</v>
      </c>
      <c r="B21" s="44"/>
      <c r="C21" s="35">
        <v>3134</v>
      </c>
      <c r="D21" s="36">
        <v>3192</v>
      </c>
      <c r="E21" s="36">
        <v>3664</v>
      </c>
      <c r="F21" s="36">
        <v>3955</v>
      </c>
      <c r="G21" s="37">
        <v>4082</v>
      </c>
      <c r="H21" s="5"/>
      <c r="I21" s="35">
        <v>1378</v>
      </c>
      <c r="J21" s="36">
        <v>1581.4</v>
      </c>
      <c r="K21" s="36">
        <v>1741.9</v>
      </c>
      <c r="L21" s="36">
        <v>1481</v>
      </c>
      <c r="M21" s="37">
        <v>1634.2</v>
      </c>
      <c r="N21" s="5"/>
      <c r="O21" s="35">
        <v>19254</v>
      </c>
      <c r="P21" s="36">
        <v>19793</v>
      </c>
      <c r="Q21" s="36">
        <v>18145</v>
      </c>
      <c r="R21" s="36">
        <v>17549</v>
      </c>
      <c r="S21" s="37">
        <v>17311</v>
      </c>
      <c r="U21" s="5"/>
    </row>
    <row r="22" spans="1:21" x14ac:dyDescent="0.3">
      <c r="A22" s="48" t="s">
        <v>20</v>
      </c>
      <c r="B22" s="5"/>
      <c r="C22" s="29">
        <v>432</v>
      </c>
      <c r="D22" s="30">
        <v>920</v>
      </c>
      <c r="E22" s="30">
        <v>1149</v>
      </c>
      <c r="F22" s="30">
        <v>1600</v>
      </c>
      <c r="G22" s="31">
        <v>1579</v>
      </c>
      <c r="H22" s="5"/>
      <c r="I22" s="29">
        <v>308.3</v>
      </c>
      <c r="J22" s="30">
        <v>503.9</v>
      </c>
      <c r="K22" s="30">
        <v>602.6</v>
      </c>
      <c r="L22" s="30">
        <v>309.2</v>
      </c>
      <c r="M22" s="31">
        <v>432.6</v>
      </c>
      <c r="N22" s="5"/>
      <c r="O22" s="29">
        <v>3949</v>
      </c>
      <c r="P22" s="30">
        <v>6573</v>
      </c>
      <c r="Q22" s="30">
        <v>4757</v>
      </c>
      <c r="R22" s="30">
        <v>3113</v>
      </c>
      <c r="S22" s="31">
        <v>2724</v>
      </c>
      <c r="U22" s="5"/>
    </row>
    <row r="23" spans="1:21" ht="15" thickBot="1" x14ac:dyDescent="0.35">
      <c r="A23" s="49" t="s">
        <v>21</v>
      </c>
      <c r="B23" s="46"/>
      <c r="C23" s="38">
        <v>2828</v>
      </c>
      <c r="D23" s="39">
        <v>2781</v>
      </c>
      <c r="E23" s="39">
        <v>3144</v>
      </c>
      <c r="F23" s="39">
        <v>3180</v>
      </c>
      <c r="G23" s="40">
        <v>3511</v>
      </c>
      <c r="H23" s="5"/>
      <c r="I23" s="38">
        <v>1392.1</v>
      </c>
      <c r="J23" s="39">
        <v>1496.7</v>
      </c>
      <c r="K23" s="39">
        <v>1592.7</v>
      </c>
      <c r="L23" s="39">
        <v>1674.5</v>
      </c>
      <c r="M23" s="40">
        <v>1780.6</v>
      </c>
      <c r="N23" s="5"/>
      <c r="O23" s="38">
        <v>26106</v>
      </c>
      <c r="P23" s="39">
        <v>21955</v>
      </c>
      <c r="Q23" s="39">
        <v>21382</v>
      </c>
      <c r="R23" s="39">
        <v>23053</v>
      </c>
      <c r="S23" s="40">
        <v>22317</v>
      </c>
      <c r="U23" s="5"/>
    </row>
    <row r="24" spans="1:21" x14ac:dyDescent="0.3">
      <c r="A24" s="5"/>
      <c r="B24" s="5"/>
      <c r="C24" s="10"/>
      <c r="D24" s="6"/>
      <c r="E24" s="6"/>
      <c r="F24" s="6"/>
      <c r="G24" s="11"/>
      <c r="H24" s="5"/>
      <c r="I24" s="10"/>
      <c r="J24" s="6"/>
      <c r="K24" s="6"/>
      <c r="L24" s="6"/>
      <c r="M24" s="11"/>
      <c r="N24" s="5"/>
      <c r="O24" s="10"/>
      <c r="P24" s="6"/>
      <c r="Q24" s="6"/>
      <c r="R24" s="6"/>
      <c r="S24" s="11"/>
      <c r="U24" s="5"/>
    </row>
    <row r="25" spans="1:21" x14ac:dyDescent="0.3">
      <c r="A25" s="5"/>
      <c r="B25" s="5"/>
      <c r="C25" s="16">
        <v>2011</v>
      </c>
      <c r="D25" s="17">
        <v>2012</v>
      </c>
      <c r="E25" s="17">
        <v>2013</v>
      </c>
      <c r="F25" s="17">
        <v>2014</v>
      </c>
      <c r="G25" s="18">
        <v>2015</v>
      </c>
      <c r="H25" s="5"/>
      <c r="I25" s="16" t="s">
        <v>5</v>
      </c>
      <c r="J25" s="17" t="s">
        <v>6</v>
      </c>
      <c r="K25" s="17" t="s">
        <v>7</v>
      </c>
      <c r="L25" s="17" t="s">
        <v>8</v>
      </c>
      <c r="M25" s="18" t="s">
        <v>9</v>
      </c>
      <c r="N25" s="5"/>
      <c r="O25" s="16">
        <v>2011</v>
      </c>
      <c r="P25" s="17">
        <v>2012</v>
      </c>
      <c r="Q25" s="17">
        <v>2013</v>
      </c>
      <c r="R25" s="17">
        <v>2014</v>
      </c>
      <c r="S25" s="18">
        <v>2015</v>
      </c>
      <c r="U25" s="5"/>
    </row>
    <row r="26" spans="1:21" ht="18.600000000000001" thickBot="1" x14ac:dyDescent="0.4">
      <c r="A26" s="1" t="s">
        <v>22</v>
      </c>
      <c r="B26" s="5"/>
      <c r="C26" s="10"/>
      <c r="D26" s="6"/>
      <c r="E26" s="6"/>
      <c r="F26" s="6"/>
      <c r="G26" s="11"/>
      <c r="H26" s="5"/>
      <c r="I26" s="10"/>
      <c r="J26" s="6"/>
      <c r="K26" s="6"/>
      <c r="L26" s="6"/>
      <c r="M26" s="11"/>
      <c r="N26" s="5"/>
      <c r="O26" s="10"/>
      <c r="P26" s="6"/>
      <c r="Q26" s="6"/>
      <c r="R26" s="6"/>
      <c r="S26" s="11"/>
      <c r="U26" s="1"/>
    </row>
    <row r="27" spans="1:21" x14ac:dyDescent="0.3">
      <c r="A27" s="47" t="s">
        <v>23</v>
      </c>
      <c r="B27" s="44"/>
      <c r="C27" s="35">
        <v>1717</v>
      </c>
      <c r="D27" s="36">
        <v>1391</v>
      </c>
      <c r="E27" s="36">
        <v>1353</v>
      </c>
      <c r="F27" s="36">
        <v>1399</v>
      </c>
      <c r="G27" s="37">
        <v>1476</v>
      </c>
      <c r="H27" s="5"/>
      <c r="I27" s="35">
        <v>565.6</v>
      </c>
      <c r="J27" s="36">
        <v>550.4</v>
      </c>
      <c r="K27" s="36">
        <v>574.70000000000005</v>
      </c>
      <c r="L27" s="36">
        <v>602.70000000000005</v>
      </c>
      <c r="M27" s="37">
        <v>640.70000000000005</v>
      </c>
      <c r="N27" s="5"/>
      <c r="O27" s="35">
        <v>10848</v>
      </c>
      <c r="P27" s="36">
        <v>5658</v>
      </c>
      <c r="Q27" s="36">
        <v>5738</v>
      </c>
      <c r="R27" s="36">
        <v>6213</v>
      </c>
      <c r="S27" s="37">
        <v>6362</v>
      </c>
      <c r="U27" s="5"/>
    </row>
    <row r="28" spans="1:21" x14ac:dyDescent="0.3">
      <c r="A28" s="48" t="s">
        <v>24</v>
      </c>
      <c r="B28" s="45"/>
      <c r="C28" s="29">
        <v>1845</v>
      </c>
      <c r="D28" s="30">
        <v>1869</v>
      </c>
      <c r="E28" s="30">
        <v>1993</v>
      </c>
      <c r="F28" s="30">
        <v>2112</v>
      </c>
      <c r="G28" s="31">
        <v>2510</v>
      </c>
      <c r="H28" s="5"/>
      <c r="I28" s="29">
        <v>889.2</v>
      </c>
      <c r="J28" s="30">
        <v>967.4</v>
      </c>
      <c r="K28" s="30">
        <v>1063.5</v>
      </c>
      <c r="L28" s="30">
        <v>1081.7</v>
      </c>
      <c r="M28" s="31">
        <v>1145</v>
      </c>
      <c r="N28" s="5"/>
      <c r="O28" s="29">
        <v>15362</v>
      </c>
      <c r="P28" s="30">
        <v>12925</v>
      </c>
      <c r="Q28" s="30">
        <v>12854</v>
      </c>
      <c r="R28" s="30">
        <v>13384</v>
      </c>
      <c r="S28" s="31">
        <v>13648</v>
      </c>
      <c r="U28" s="5"/>
    </row>
    <row r="29" spans="1:21" x14ac:dyDescent="0.3">
      <c r="A29" s="48" t="s">
        <v>25</v>
      </c>
      <c r="B29" s="45"/>
      <c r="C29" s="29">
        <v>15749</v>
      </c>
      <c r="D29" s="30">
        <v>17170</v>
      </c>
      <c r="E29" s="30">
        <v>15579</v>
      </c>
      <c r="F29" s="30">
        <v>16222</v>
      </c>
      <c r="G29" s="31">
        <v>18473</v>
      </c>
      <c r="H29" s="5"/>
      <c r="I29" s="29">
        <v>5839</v>
      </c>
      <c r="J29" s="30">
        <v>6205.3</v>
      </c>
      <c r="K29" s="30">
        <v>6501</v>
      </c>
      <c r="L29" s="30">
        <v>6697.8</v>
      </c>
      <c r="M29" s="31">
        <v>6856.6</v>
      </c>
      <c r="N29" s="5"/>
      <c r="O29" s="29">
        <v>60673</v>
      </c>
      <c r="P29" s="30">
        <v>61523</v>
      </c>
      <c r="Q29" s="30">
        <v>59828</v>
      </c>
      <c r="R29" s="30">
        <v>59270</v>
      </c>
      <c r="S29" s="31">
        <v>60838</v>
      </c>
      <c r="U29" s="5"/>
    </row>
    <row r="30" spans="1:21" x14ac:dyDescent="0.3">
      <c r="A30" s="48" t="s">
        <v>26</v>
      </c>
      <c r="B30" s="5"/>
      <c r="C30" s="29">
        <v>697</v>
      </c>
      <c r="D30" s="30">
        <v>1391</v>
      </c>
      <c r="E30" s="30">
        <v>618</v>
      </c>
      <c r="F30" s="30">
        <v>623</v>
      </c>
      <c r="G30" s="31">
        <v>640</v>
      </c>
      <c r="H30" s="5"/>
      <c r="I30" s="29">
        <v>443.3</v>
      </c>
      <c r="J30" s="30">
        <v>469.4</v>
      </c>
      <c r="K30" s="30">
        <v>490.7</v>
      </c>
      <c r="L30" s="30">
        <v>478.2</v>
      </c>
      <c r="M30" s="31">
        <v>489.4</v>
      </c>
      <c r="N30" s="5"/>
      <c r="O30" s="29">
        <v>2782</v>
      </c>
      <c r="P30" s="30">
        <v>2144</v>
      </c>
      <c r="Q30" s="30">
        <v>2213</v>
      </c>
      <c r="R30" s="30">
        <v>2260</v>
      </c>
      <c r="S30" s="31">
        <v>2269</v>
      </c>
      <c r="U30" s="5"/>
    </row>
    <row r="31" spans="1:21" ht="15" thickBot="1" x14ac:dyDescent="0.35">
      <c r="A31" s="49" t="s">
        <v>41</v>
      </c>
      <c r="B31" s="46"/>
      <c r="C31" s="38">
        <f t="shared" ref="C31:S31" si="2">C12</f>
        <v>21110</v>
      </c>
      <c r="D31" s="39">
        <f t="shared" si="2"/>
        <v>20991</v>
      </c>
      <c r="E31" s="39">
        <f t="shared" si="2"/>
        <v>20593</v>
      </c>
      <c r="F31" s="39">
        <f t="shared" si="2"/>
        <v>21361</v>
      </c>
      <c r="G31" s="40">
        <f t="shared" si="2"/>
        <v>24395</v>
      </c>
      <c r="H31" s="5"/>
      <c r="I31" s="38">
        <f t="shared" si="2"/>
        <v>7847.6</v>
      </c>
      <c r="J31" s="39">
        <f t="shared" si="2"/>
        <v>8311.6</v>
      </c>
      <c r="K31" s="39">
        <f>K12</f>
        <v>8652</v>
      </c>
      <c r="L31" s="39">
        <f t="shared" si="2"/>
        <v>8916.7999999999993</v>
      </c>
      <c r="M31" s="40">
        <f t="shared" si="2"/>
        <v>9177.5</v>
      </c>
      <c r="N31" s="5"/>
      <c r="O31" s="38">
        <f t="shared" si="2"/>
        <v>75257</v>
      </c>
      <c r="P31" s="39">
        <f t="shared" si="2"/>
        <v>76127</v>
      </c>
      <c r="Q31" s="39">
        <f t="shared" si="2"/>
        <v>76675</v>
      </c>
      <c r="R31" s="39">
        <f t="shared" si="2"/>
        <v>76218</v>
      </c>
      <c r="S31" s="40">
        <f t="shared" si="2"/>
        <v>78857</v>
      </c>
      <c r="U31" s="5"/>
    </row>
    <row r="32" spans="1:21" ht="15" customHeight="1" thickBot="1" x14ac:dyDescent="0.35">
      <c r="A32" s="5"/>
      <c r="C32" s="12"/>
      <c r="D32" s="8"/>
      <c r="E32" s="8"/>
      <c r="F32" s="8"/>
      <c r="G32" s="13"/>
      <c r="H32" s="7"/>
      <c r="I32" s="12"/>
      <c r="J32" s="8"/>
      <c r="K32" s="8"/>
      <c r="L32" s="8"/>
      <c r="M32" s="13"/>
      <c r="N32" s="7"/>
      <c r="O32" s="12"/>
      <c r="P32" s="8"/>
      <c r="Q32" s="8"/>
      <c r="R32" s="8"/>
      <c r="S32" s="13"/>
    </row>
    <row r="33" spans="1:19" ht="26.25" customHeight="1" thickBot="1" x14ac:dyDescent="0.35">
      <c r="A33" s="5"/>
      <c r="C33" s="26" t="s">
        <v>27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</row>
    <row r="34" spans="1:19" ht="25.8" x14ac:dyDescent="0.3">
      <c r="A34" s="5"/>
      <c r="B34" s="5"/>
      <c r="C34" s="14"/>
      <c r="D34" s="9"/>
      <c r="E34" s="9"/>
      <c r="F34" s="9"/>
      <c r="G34" s="15"/>
      <c r="H34" s="5"/>
      <c r="I34" s="14"/>
      <c r="J34" s="9"/>
      <c r="K34" s="9"/>
      <c r="L34" s="9"/>
      <c r="M34" s="15"/>
      <c r="N34" s="5"/>
      <c r="O34" s="10"/>
      <c r="P34" s="6"/>
      <c r="Q34" s="6"/>
      <c r="R34" s="6"/>
      <c r="S34" s="11"/>
    </row>
    <row r="35" spans="1:19" x14ac:dyDescent="0.3">
      <c r="A35" s="5"/>
      <c r="B35" s="5"/>
      <c r="C35" s="16">
        <v>2011</v>
      </c>
      <c r="D35" s="17">
        <v>2012</v>
      </c>
      <c r="E35" s="17">
        <v>2013</v>
      </c>
      <c r="F35" s="17">
        <v>2014</v>
      </c>
      <c r="G35" s="18">
        <v>2015</v>
      </c>
      <c r="H35" s="5"/>
      <c r="I35" s="16" t="s">
        <v>5</v>
      </c>
      <c r="J35" s="17" t="s">
        <v>6</v>
      </c>
      <c r="K35" s="17" t="s">
        <v>7</v>
      </c>
      <c r="L35" s="17" t="s">
        <v>8</v>
      </c>
      <c r="M35" s="18" t="s">
        <v>9</v>
      </c>
      <c r="N35" s="5"/>
      <c r="O35" s="16">
        <v>2011</v>
      </c>
      <c r="P35" s="17">
        <v>2012</v>
      </c>
      <c r="Q35" s="17">
        <v>2013</v>
      </c>
      <c r="R35" s="17">
        <v>2014</v>
      </c>
      <c r="S35" s="18">
        <v>2015</v>
      </c>
    </row>
    <row r="36" spans="1:19" ht="18.600000000000001" thickBot="1" x14ac:dyDescent="0.4">
      <c r="A36" s="1" t="s">
        <v>28</v>
      </c>
      <c r="B36" s="5"/>
      <c r="C36" s="10"/>
      <c r="D36" s="6"/>
      <c r="E36" s="6"/>
      <c r="F36" s="6"/>
      <c r="G36" s="11"/>
      <c r="H36" s="6"/>
      <c r="I36" s="10"/>
      <c r="J36" s="6"/>
      <c r="K36" s="6"/>
      <c r="L36" s="6"/>
      <c r="M36" s="11"/>
      <c r="N36" s="6"/>
      <c r="O36" s="10"/>
      <c r="P36" s="6"/>
      <c r="Q36" s="6"/>
      <c r="R36" s="6"/>
      <c r="S36" s="11"/>
    </row>
    <row r="37" spans="1:19" x14ac:dyDescent="0.3">
      <c r="A37" s="47" t="s">
        <v>29</v>
      </c>
      <c r="B37" s="44"/>
      <c r="C37" s="50">
        <f>C9/C11</f>
        <v>8.7654548809743493E-2</v>
      </c>
      <c r="D37" s="51">
        <f t="shared" ref="D37:S37" si="3">D9/D11</f>
        <v>2.0053991515618975E-2</v>
      </c>
      <c r="E37" s="51">
        <f t="shared" si="3"/>
        <v>3.591160220994475E-2</v>
      </c>
      <c r="F37" s="51">
        <f t="shared" si="3"/>
        <v>1.6522856618322011E-2</v>
      </c>
      <c r="G37" s="52">
        <f>G9/G11</f>
        <v>5.9500648508430606E-2</v>
      </c>
      <c r="H37" s="53"/>
      <c r="I37" s="50">
        <f t="shared" si="3"/>
        <v>0.21202003338898162</v>
      </c>
      <c r="J37" s="51">
        <f t="shared" si="3"/>
        <v>0.19722237715433097</v>
      </c>
      <c r="K37" s="51">
        <f t="shared" si="3"/>
        <v>0.17784330672632059</v>
      </c>
      <c r="L37" s="51">
        <f t="shared" si="3"/>
        <v>0.18381740434275559</v>
      </c>
      <c r="M37" s="52">
        <f t="shared" si="3"/>
        <v>0.17888362553108367</v>
      </c>
      <c r="N37" s="53"/>
      <c r="O37" s="50">
        <f t="shared" si="3"/>
        <v>5.2969712862200077E-2</v>
      </c>
      <c r="P37" s="51">
        <f t="shared" si="3"/>
        <v>0.15739744049754814</v>
      </c>
      <c r="Q37" s="51">
        <f t="shared" si="3"/>
        <v>0.15716096324461343</v>
      </c>
      <c r="R37" s="51">
        <f t="shared" si="3"/>
        <v>0.13365271802894016</v>
      </c>
      <c r="S37" s="52">
        <f t="shared" si="3"/>
        <v>0.10522863568215891</v>
      </c>
    </row>
    <row r="38" spans="1:19" x14ac:dyDescent="0.3">
      <c r="A38" s="48" t="s">
        <v>30</v>
      </c>
      <c r="B38" s="5"/>
      <c r="C38" s="54">
        <f>C9/C12</f>
        <v>2.2501184272856467E-2</v>
      </c>
      <c r="D38" s="55">
        <f t="shared" ref="D38:S38" si="4">D9/D12</f>
        <v>4.9545043113715399E-3</v>
      </c>
      <c r="E38" s="55">
        <f t="shared" si="4"/>
        <v>8.8379546447822071E-3</v>
      </c>
      <c r="F38" s="55">
        <f t="shared" si="4"/>
        <v>4.2132858948551099E-3</v>
      </c>
      <c r="G38" s="56">
        <f t="shared" si="4"/>
        <v>1.5044066407050626E-2</v>
      </c>
      <c r="H38" s="53"/>
      <c r="I38" s="54">
        <f t="shared" si="4"/>
        <v>4.3694887608950503E-2</v>
      </c>
      <c r="J38" s="55">
        <f t="shared" si="4"/>
        <v>4.2542952018865203E-2</v>
      </c>
      <c r="K38" s="55">
        <f t="shared" si="4"/>
        <v>4.0429958391123441E-2</v>
      </c>
      <c r="L38" s="55">
        <f t="shared" si="4"/>
        <v>3.7120940247622469E-2</v>
      </c>
      <c r="M38" s="56">
        <f t="shared" si="4"/>
        <v>3.9912830291473717E-2</v>
      </c>
      <c r="N38" s="53"/>
      <c r="O38" s="54">
        <f t="shared" si="4"/>
        <v>5.3682713900368075E-3</v>
      </c>
      <c r="P38" s="55">
        <f t="shared" si="4"/>
        <v>1.7286902150354014E-2</v>
      </c>
      <c r="Q38" s="55">
        <f t="shared" si="4"/>
        <v>1.7789370720573849E-2</v>
      </c>
      <c r="R38" s="55">
        <f t="shared" si="4"/>
        <v>1.7935395838253432E-2</v>
      </c>
      <c r="S38" s="56">
        <f t="shared" si="4"/>
        <v>1.4240967827840267E-2</v>
      </c>
    </row>
    <row r="39" spans="1:19" ht="15" thickBot="1" x14ac:dyDescent="0.35">
      <c r="A39" s="49" t="s">
        <v>31</v>
      </c>
      <c r="B39" s="46"/>
      <c r="C39" s="57">
        <f>C10/C12</f>
        <v>3.851255329227854E-2</v>
      </c>
      <c r="D39" s="58">
        <f t="shared" ref="D39:S39" si="5">D10/D12</f>
        <v>1.9770377780953741E-2</v>
      </c>
      <c r="E39" s="58">
        <f t="shared" si="5"/>
        <v>2.6076822221143107E-2</v>
      </c>
      <c r="F39" s="58">
        <f t="shared" si="5"/>
        <v>1.9802443705819017E-2</v>
      </c>
      <c r="G39" s="59">
        <f t="shared" si="5"/>
        <v>2.8530436564869852E-2</v>
      </c>
      <c r="H39" s="53"/>
      <c r="I39" s="57">
        <f t="shared" si="5"/>
        <v>6.182781997043682E-2</v>
      </c>
      <c r="J39" s="58">
        <f t="shared" si="5"/>
        <v>6.1973627219789211E-2</v>
      </c>
      <c r="K39" s="58">
        <f t="shared" si="5"/>
        <v>5.6414701803051318E-2</v>
      </c>
      <c r="L39" s="58">
        <f t="shared" si="5"/>
        <v>5.2014175488964656E-2</v>
      </c>
      <c r="M39" s="59">
        <f t="shared" si="5"/>
        <v>5.5265595205666027E-2</v>
      </c>
      <c r="N39" s="53"/>
      <c r="O39" s="57">
        <f t="shared" si="5"/>
        <v>1.5905497163054599E-2</v>
      </c>
      <c r="P39" s="58">
        <f t="shared" si="5"/>
        <v>2.8110919910150144E-2</v>
      </c>
      <c r="Q39" s="58">
        <f t="shared" si="5"/>
        <v>2.9188131724812522E-2</v>
      </c>
      <c r="R39" s="58">
        <f t="shared" si="5"/>
        <v>3.1318061350337191E-2</v>
      </c>
      <c r="S39" s="59">
        <f t="shared" si="5"/>
        <v>3.1005490951976362E-2</v>
      </c>
    </row>
    <row r="40" spans="1:19" x14ac:dyDescent="0.3">
      <c r="A40" s="5"/>
      <c r="B40" s="5"/>
      <c r="C40" s="10"/>
      <c r="D40" s="6"/>
      <c r="E40" s="6"/>
      <c r="F40" s="6"/>
      <c r="G40" s="11"/>
      <c r="I40" s="10"/>
      <c r="J40" s="6"/>
      <c r="K40" s="6"/>
      <c r="L40" s="6"/>
      <c r="M40" s="11"/>
      <c r="O40" s="10"/>
      <c r="P40" s="6"/>
      <c r="Q40" s="6"/>
      <c r="R40" s="6"/>
      <c r="S40" s="11"/>
    </row>
    <row r="41" spans="1:19" x14ac:dyDescent="0.3">
      <c r="A41" s="5"/>
      <c r="B41" s="5"/>
      <c r="C41" s="16">
        <v>2011</v>
      </c>
      <c r="D41" s="17">
        <v>2012</v>
      </c>
      <c r="E41" s="17">
        <v>2013</v>
      </c>
      <c r="F41" s="17">
        <v>2014</v>
      </c>
      <c r="G41" s="18">
        <v>2015</v>
      </c>
      <c r="H41" s="5"/>
      <c r="I41" s="16" t="s">
        <v>5</v>
      </c>
      <c r="J41" s="17" t="s">
        <v>6</v>
      </c>
      <c r="K41" s="17" t="s">
        <v>7</v>
      </c>
      <c r="L41" s="17" t="s">
        <v>8</v>
      </c>
      <c r="M41" s="18" t="s">
        <v>9</v>
      </c>
      <c r="N41" s="5"/>
      <c r="O41" s="16">
        <v>2011</v>
      </c>
      <c r="P41" s="17">
        <v>2012</v>
      </c>
      <c r="Q41" s="17">
        <v>2013</v>
      </c>
      <c r="R41" s="17">
        <v>2014</v>
      </c>
      <c r="S41" s="18">
        <v>2015</v>
      </c>
    </row>
    <row r="42" spans="1:19" ht="18.600000000000001" thickBot="1" x14ac:dyDescent="0.4">
      <c r="A42" s="1" t="s">
        <v>32</v>
      </c>
      <c r="B42" s="5"/>
      <c r="C42" s="10"/>
      <c r="D42" s="6"/>
      <c r="E42" s="6"/>
      <c r="F42" s="6"/>
      <c r="G42" s="11"/>
      <c r="I42" s="10"/>
      <c r="J42" s="6"/>
      <c r="K42" s="6"/>
      <c r="L42" s="6"/>
      <c r="M42" s="11"/>
      <c r="O42" s="10"/>
      <c r="P42" s="6"/>
      <c r="Q42" s="6"/>
      <c r="R42" s="6"/>
      <c r="S42" s="11"/>
    </row>
    <row r="43" spans="1:19" ht="15" thickBot="1" x14ac:dyDescent="0.35">
      <c r="A43" s="60" t="s">
        <v>33</v>
      </c>
      <c r="B43" s="61"/>
      <c r="C43" s="76">
        <f>C16/C17</f>
        <v>1.2683151873039307</v>
      </c>
      <c r="D43" s="77">
        <f>D16/D17</f>
        <v>1.297531816428847</v>
      </c>
      <c r="E43" s="77">
        <f t="shared" ref="E43:S43" si="6">E16/E17</f>
        <v>1.2867008681925809</v>
      </c>
      <c r="F43" s="77">
        <f t="shared" si="6"/>
        <v>1.2252616118964568</v>
      </c>
      <c r="G43" s="78">
        <f t="shared" si="6"/>
        <v>1.1123540856031129</v>
      </c>
      <c r="H43" s="79"/>
      <c r="I43" s="76">
        <f t="shared" si="6"/>
        <v>0.95820194150745075</v>
      </c>
      <c r="J43" s="77">
        <f t="shared" si="6"/>
        <v>0.92051982821127787</v>
      </c>
      <c r="K43" s="77">
        <f t="shared" si="6"/>
        <v>0.89221617774162387</v>
      </c>
      <c r="L43" s="77">
        <f t="shared" si="6"/>
        <v>1.0332093074915309</v>
      </c>
      <c r="M43" s="78">
        <f t="shared" si="6"/>
        <v>0.96278751770278848</v>
      </c>
      <c r="N43" s="79"/>
      <c r="O43" s="76">
        <f t="shared" si="6"/>
        <v>5.2843844237577029</v>
      </c>
      <c r="P43" s="77">
        <f t="shared" si="6"/>
        <v>4.4830761870589644</v>
      </c>
      <c r="Q43" s="77">
        <f t="shared" si="6"/>
        <v>4.0137112570572651</v>
      </c>
      <c r="R43" s="77">
        <f t="shared" si="6"/>
        <v>3.476828314430974</v>
      </c>
      <c r="S43" s="78">
        <f t="shared" si="6"/>
        <v>3.2255434782608696</v>
      </c>
    </row>
    <row r="44" spans="1:19" x14ac:dyDescent="0.3">
      <c r="A44" s="5"/>
      <c r="B44" s="5"/>
      <c r="C44" s="10"/>
      <c r="D44" s="6"/>
      <c r="E44" s="6"/>
      <c r="F44" s="6"/>
      <c r="G44" s="11"/>
      <c r="I44" s="10"/>
      <c r="J44" s="6"/>
      <c r="K44" s="6"/>
      <c r="L44" s="6"/>
      <c r="M44" s="11"/>
      <c r="O44" s="10"/>
      <c r="P44" s="6"/>
      <c r="Q44" s="6"/>
      <c r="R44" s="6"/>
      <c r="S44" s="11"/>
    </row>
    <row r="45" spans="1:19" x14ac:dyDescent="0.3">
      <c r="A45" s="5"/>
      <c r="B45" s="5"/>
      <c r="C45" s="16">
        <v>2011</v>
      </c>
      <c r="D45" s="17">
        <v>2012</v>
      </c>
      <c r="E45" s="17">
        <v>2013</v>
      </c>
      <c r="F45" s="17">
        <v>2014</v>
      </c>
      <c r="G45" s="18">
        <v>2015</v>
      </c>
      <c r="H45" s="5"/>
      <c r="I45" s="16" t="s">
        <v>5</v>
      </c>
      <c r="J45" s="17" t="s">
        <v>6</v>
      </c>
      <c r="K45" s="17" t="s">
        <v>7</v>
      </c>
      <c r="L45" s="17" t="s">
        <v>8</v>
      </c>
      <c r="M45" s="18" t="s">
        <v>9</v>
      </c>
      <c r="N45" s="5"/>
      <c r="O45" s="16">
        <v>2011</v>
      </c>
      <c r="P45" s="17">
        <v>2012</v>
      </c>
      <c r="Q45" s="17">
        <v>2013</v>
      </c>
      <c r="R45" s="17">
        <v>2014</v>
      </c>
      <c r="S45" s="18">
        <v>2015</v>
      </c>
    </row>
    <row r="46" spans="1:19" ht="18.600000000000001" thickBot="1" x14ac:dyDescent="0.4">
      <c r="A46" s="1" t="s">
        <v>34</v>
      </c>
      <c r="B46" s="5"/>
      <c r="C46" s="10"/>
      <c r="D46" s="6"/>
      <c r="E46" s="6"/>
      <c r="F46" s="6"/>
      <c r="G46" s="11"/>
      <c r="I46" s="10"/>
      <c r="J46" s="6"/>
      <c r="K46" s="6"/>
      <c r="L46" s="6"/>
      <c r="M46" s="11"/>
      <c r="O46" s="10"/>
      <c r="P46" s="6"/>
      <c r="Q46" s="6"/>
      <c r="R46" s="6"/>
      <c r="S46" s="11"/>
    </row>
    <row r="47" spans="1:19" x14ac:dyDescent="0.3">
      <c r="A47" s="47" t="s">
        <v>35</v>
      </c>
      <c r="B47" s="44"/>
      <c r="C47" s="72">
        <f>C21/C23</f>
        <v>1.1082036775106081</v>
      </c>
      <c r="D47" s="73">
        <f>D21/D23</f>
        <v>1.1477885652642934</v>
      </c>
      <c r="E47" s="73">
        <f t="shared" ref="E47:R47" si="7">E21/E23</f>
        <v>1.1653944020356235</v>
      </c>
      <c r="F47" s="73">
        <f t="shared" si="7"/>
        <v>1.2437106918238994</v>
      </c>
      <c r="G47" s="74">
        <f t="shared" si="7"/>
        <v>1.1626317288521788</v>
      </c>
      <c r="H47" s="75"/>
      <c r="I47" s="72">
        <f t="shared" si="7"/>
        <v>0.98987141728324124</v>
      </c>
      <c r="J47" s="73">
        <f t="shared" si="7"/>
        <v>1.0565911672345827</v>
      </c>
      <c r="K47" s="73">
        <f t="shared" si="7"/>
        <v>1.0936774031518806</v>
      </c>
      <c r="L47" s="73">
        <f t="shared" si="7"/>
        <v>0.88444311734846226</v>
      </c>
      <c r="M47" s="74">
        <f t="shared" si="7"/>
        <v>0.91778052341907235</v>
      </c>
      <c r="N47" s="75"/>
      <c r="O47" s="72">
        <f t="shared" si="7"/>
        <v>0.73753160193059064</v>
      </c>
      <c r="P47" s="73">
        <f t="shared" si="7"/>
        <v>0.90152584832612159</v>
      </c>
      <c r="Q47" s="73">
        <f t="shared" si="7"/>
        <v>0.84861098119913947</v>
      </c>
      <c r="R47" s="73">
        <f t="shared" si="7"/>
        <v>0.76124582483841585</v>
      </c>
      <c r="S47" s="74">
        <f>S21/S23</f>
        <v>0.7756866962405341</v>
      </c>
    </row>
    <row r="48" spans="1:19" ht="15" thickBot="1" x14ac:dyDescent="0.35">
      <c r="A48" s="49" t="s">
        <v>36</v>
      </c>
      <c r="B48" s="46"/>
      <c r="C48" s="68">
        <f>(C21-C27)/C23</f>
        <v>0.50106082036775101</v>
      </c>
      <c r="D48" s="69">
        <f t="shared" ref="D48:R48" si="8">(D21-D27)/D23</f>
        <v>0.64760877382236604</v>
      </c>
      <c r="E48" s="69">
        <f t="shared" si="8"/>
        <v>0.73505089058524176</v>
      </c>
      <c r="F48" s="69">
        <f t="shared" si="8"/>
        <v>0.80377358490566042</v>
      </c>
      <c r="G48" s="70">
        <f t="shared" si="8"/>
        <v>0.74223867843919111</v>
      </c>
      <c r="I48" s="68">
        <f t="shared" si="8"/>
        <v>0.58357876589325486</v>
      </c>
      <c r="J48" s="69">
        <f t="shared" si="8"/>
        <v>0.68884880069486198</v>
      </c>
      <c r="K48" s="69">
        <f t="shared" si="8"/>
        <v>0.73284359892007289</v>
      </c>
      <c r="L48" s="69">
        <f t="shared" si="8"/>
        <v>0.52451478053150191</v>
      </c>
      <c r="M48" s="70">
        <f t="shared" si="8"/>
        <v>0.55795799168819504</v>
      </c>
      <c r="O48" s="68">
        <f t="shared" si="8"/>
        <v>0.32199494369110548</v>
      </c>
      <c r="P48" s="69">
        <f t="shared" si="8"/>
        <v>0.64381689820086541</v>
      </c>
      <c r="Q48" s="69">
        <f t="shared" si="8"/>
        <v>0.58025441960527546</v>
      </c>
      <c r="R48" s="69">
        <f t="shared" si="8"/>
        <v>0.49173643343599532</v>
      </c>
      <c r="S48" s="70">
        <f>(S21-S27)/S23</f>
        <v>0.49061253752744544</v>
      </c>
    </row>
    <row r="49" spans="1:19" x14ac:dyDescent="0.3">
      <c r="A49" s="5"/>
      <c r="B49" s="5"/>
      <c r="C49" s="10"/>
      <c r="D49" s="6"/>
      <c r="E49" s="6"/>
      <c r="F49" s="6"/>
      <c r="G49" s="11"/>
      <c r="I49" s="10"/>
      <c r="J49" s="6"/>
      <c r="K49" s="6"/>
      <c r="L49" s="6"/>
      <c r="M49" s="11"/>
      <c r="O49" s="10"/>
      <c r="P49" s="6"/>
      <c r="Q49" s="6"/>
      <c r="R49" s="6"/>
      <c r="S49" s="11"/>
    </row>
    <row r="50" spans="1:19" x14ac:dyDescent="0.3">
      <c r="A50" s="5"/>
      <c r="B50" s="5"/>
      <c r="C50" s="16">
        <v>2011</v>
      </c>
      <c r="D50" s="17">
        <v>2012</v>
      </c>
      <c r="E50" s="17">
        <v>2013</v>
      </c>
      <c r="F50" s="17">
        <v>2014</v>
      </c>
      <c r="G50" s="18">
        <v>2015</v>
      </c>
      <c r="H50" s="5"/>
      <c r="I50" s="16" t="s">
        <v>5</v>
      </c>
      <c r="J50" s="17" t="s">
        <v>6</v>
      </c>
      <c r="K50" s="17" t="s">
        <v>7</v>
      </c>
      <c r="L50" s="17" t="s">
        <v>8</v>
      </c>
      <c r="M50" s="18" t="s">
        <v>9</v>
      </c>
      <c r="N50" s="5"/>
      <c r="O50" s="16">
        <v>2011</v>
      </c>
      <c r="P50" s="17">
        <v>2012</v>
      </c>
      <c r="Q50" s="17">
        <v>2013</v>
      </c>
      <c r="R50" s="17">
        <v>2014</v>
      </c>
      <c r="S50" s="18">
        <v>2015</v>
      </c>
    </row>
    <row r="51" spans="1:19" ht="18.600000000000001" thickBot="1" x14ac:dyDescent="0.4">
      <c r="A51" s="1" t="s">
        <v>37</v>
      </c>
      <c r="B51" s="5"/>
      <c r="C51" s="10"/>
      <c r="D51" s="6"/>
      <c r="E51" s="6"/>
      <c r="F51" s="6"/>
      <c r="G51" s="11"/>
      <c r="I51" s="10"/>
      <c r="J51" s="6"/>
      <c r="K51" s="6"/>
      <c r="L51" s="6"/>
      <c r="M51" s="11"/>
      <c r="O51" s="10"/>
      <c r="P51" s="6"/>
      <c r="Q51" s="6"/>
      <c r="R51" s="6"/>
      <c r="S51" s="11"/>
    </row>
    <row r="52" spans="1:19" x14ac:dyDescent="0.3">
      <c r="A52" s="47" t="s">
        <v>40</v>
      </c>
      <c r="B52" s="44"/>
      <c r="C52" s="62">
        <f>(C27*365)/C29</f>
        <v>39.793320210807032</v>
      </c>
      <c r="D52" s="63">
        <f t="shared" ref="D52:R52" si="9">(D27*365)/D29</f>
        <v>29.569889341875363</v>
      </c>
      <c r="E52" s="63">
        <f t="shared" si="9"/>
        <v>31.699403042557289</v>
      </c>
      <c r="F52" s="63">
        <f t="shared" si="9"/>
        <v>31.477931204537047</v>
      </c>
      <c r="G52" s="64">
        <f>(G27*365)/G29</f>
        <v>29.163644237535863</v>
      </c>
      <c r="I52" s="62">
        <f t="shared" si="9"/>
        <v>35.356054118855965</v>
      </c>
      <c r="J52" s="63">
        <f t="shared" si="9"/>
        <v>32.374905322869161</v>
      </c>
      <c r="K52" s="63">
        <f t="shared" si="9"/>
        <v>32.266651284417783</v>
      </c>
      <c r="L52" s="63">
        <f t="shared" si="9"/>
        <v>32.844441458389326</v>
      </c>
      <c r="M52" s="64">
        <f t="shared" si="9"/>
        <v>34.106627191319312</v>
      </c>
      <c r="N52" s="71"/>
      <c r="O52" s="62">
        <f t="shared" si="9"/>
        <v>65.260000329635915</v>
      </c>
      <c r="P52" s="63">
        <f t="shared" si="9"/>
        <v>33.567446320888124</v>
      </c>
      <c r="Q52" s="63">
        <f t="shared" si="9"/>
        <v>35.006518686902453</v>
      </c>
      <c r="R52" s="63">
        <f t="shared" si="9"/>
        <v>38.261262021258645</v>
      </c>
      <c r="S52" s="64">
        <f>(S27*365)/S29</f>
        <v>38.169071961602945</v>
      </c>
    </row>
    <row r="53" spans="1:19" x14ac:dyDescent="0.3">
      <c r="A53" s="48" t="s">
        <v>38</v>
      </c>
      <c r="B53" s="5"/>
      <c r="C53" s="65">
        <f>(C30*365)/C31</f>
        <v>12.05139744197063</v>
      </c>
      <c r="D53" s="66">
        <f t="shared" ref="D53:R53" si="10">(D30*365)/D31</f>
        <v>24.187270735076936</v>
      </c>
      <c r="E53" s="66">
        <f t="shared" si="10"/>
        <v>10.953722138590784</v>
      </c>
      <c r="F53" s="66">
        <f t="shared" si="10"/>
        <v>10.645334956228641</v>
      </c>
      <c r="G53" s="67">
        <f>(G30*365)/G31</f>
        <v>9.5757327321172365</v>
      </c>
      <c r="I53" s="65">
        <f t="shared" si="10"/>
        <v>20.618341913451246</v>
      </c>
      <c r="J53" s="66">
        <f t="shared" si="10"/>
        <v>20.613479955724529</v>
      </c>
      <c r="K53" s="66">
        <f>(K30*365)/K31</f>
        <v>20.701051779935273</v>
      </c>
      <c r="L53" s="66">
        <f>(L30*365)/L31</f>
        <v>19.574623183204739</v>
      </c>
      <c r="M53" s="67">
        <f>(M30*365)/M31</f>
        <v>19.464015254698992</v>
      </c>
      <c r="N53" s="71"/>
      <c r="O53" s="65">
        <f t="shared" si="10"/>
        <v>13.492831231646226</v>
      </c>
      <c r="P53" s="66">
        <f t="shared" si="10"/>
        <v>10.279664245274343</v>
      </c>
      <c r="Q53" s="66">
        <f t="shared" si="10"/>
        <v>10.534659276165634</v>
      </c>
      <c r="R53" s="66">
        <f t="shared" si="10"/>
        <v>10.822902726390092</v>
      </c>
      <c r="S53" s="67">
        <f>(S30*365)/S31</f>
        <v>10.502365040516377</v>
      </c>
    </row>
    <row r="54" spans="1:19" ht="15" thickBot="1" x14ac:dyDescent="0.35">
      <c r="A54" s="49" t="s">
        <v>39</v>
      </c>
      <c r="B54" s="46"/>
      <c r="C54" s="68">
        <f>(C28*365)/C29</f>
        <v>42.759857768747224</v>
      </c>
      <c r="D54" s="69">
        <f t="shared" ref="D54:R54" si="11">(D28*365)/D29</f>
        <v>39.731217239370999</v>
      </c>
      <c r="E54" s="69">
        <f t="shared" si="11"/>
        <v>46.693946979908851</v>
      </c>
      <c r="F54" s="69">
        <f t="shared" si="11"/>
        <v>47.520650967821474</v>
      </c>
      <c r="G54" s="70">
        <f>(G28*365)/G29</f>
        <v>49.594002057056244</v>
      </c>
      <c r="I54" s="68">
        <f t="shared" si="11"/>
        <v>55.584517896900152</v>
      </c>
      <c r="J54" s="69">
        <f t="shared" si="11"/>
        <v>56.903131194301643</v>
      </c>
      <c r="K54" s="69">
        <f>(K28*365)/K29</f>
        <v>59.710429164743886</v>
      </c>
      <c r="L54" s="69">
        <f>(L28*365)/L29</f>
        <v>58.947788826181728</v>
      </c>
      <c r="M54" s="70">
        <f>(M28*365)/M29</f>
        <v>60.952221217513049</v>
      </c>
      <c r="N54" s="71"/>
      <c r="O54" s="68">
        <f t="shared" si="11"/>
        <v>92.415572000725206</v>
      </c>
      <c r="P54" s="69">
        <f t="shared" si="11"/>
        <v>76.680672268907557</v>
      </c>
      <c r="Q54" s="69">
        <f t="shared" si="11"/>
        <v>78.419970582336035</v>
      </c>
      <c r="R54" s="69">
        <f t="shared" si="11"/>
        <v>82.422135987852201</v>
      </c>
      <c r="S54" s="70">
        <f>(S28*365)/S29</f>
        <v>81.881718662677926</v>
      </c>
    </row>
  </sheetData>
  <mergeCells count="6">
    <mergeCell ref="C33:S33"/>
    <mergeCell ref="C3:G3"/>
    <mergeCell ref="I3:M3"/>
    <mergeCell ref="C1:S1"/>
    <mergeCell ref="O3:S3"/>
    <mergeCell ref="C5:S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 des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2017-02-21T00:11:37Z</dcterms:created>
  <dcterms:modified xsi:type="dcterms:W3CDTF">2017-02-21T00:12:24Z</dcterms:modified>
</cp:coreProperties>
</file>