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PhD\WORK\2nd_year\PCA_PIPELINE\STRENGTH RELATION\DATA\"/>
    </mc:Choice>
  </mc:AlternateContent>
  <xr:revisionPtr revIDLastSave="0" documentId="8_{66B4B7B5-F091-45B5-968E-DFE82A85DB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V5" i="1"/>
  <c r="U5" i="1"/>
  <c r="T5" i="1"/>
  <c r="S5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J18" i="1"/>
  <c r="U18" i="1"/>
  <c r="U22" i="1" l="1"/>
  <c r="J22" i="1"/>
  <c r="R38" i="1" l="1"/>
  <c r="Q38" i="1"/>
  <c r="P38" i="1"/>
  <c r="O38" i="1"/>
  <c r="N38" i="1"/>
  <c r="M38" i="1"/>
  <c r="R37" i="1"/>
  <c r="Q37" i="1"/>
  <c r="P37" i="1"/>
  <c r="O37" i="1"/>
  <c r="N37" i="1"/>
  <c r="M37" i="1"/>
  <c r="T36" i="1"/>
  <c r="S36" i="1"/>
  <c r="U36" i="1"/>
  <c r="V36" i="1"/>
  <c r="V35" i="1"/>
  <c r="U35" i="1"/>
  <c r="T35" i="1"/>
  <c r="S35" i="1"/>
  <c r="V33" i="1"/>
  <c r="U33" i="1"/>
  <c r="T33" i="1"/>
  <c r="S33" i="1"/>
  <c r="V32" i="1"/>
  <c r="U32" i="1"/>
  <c r="T32" i="1"/>
  <c r="S32" i="1"/>
  <c r="V31" i="1"/>
  <c r="U31" i="1"/>
  <c r="T31" i="1"/>
  <c r="S31" i="1"/>
  <c r="CU36" i="1" l="1"/>
  <c r="CT36" i="1"/>
  <c r="CS36" i="1"/>
  <c r="CR36" i="1"/>
  <c r="CU35" i="1"/>
  <c r="CT35" i="1"/>
  <c r="CS35" i="1"/>
  <c r="CR35" i="1"/>
  <c r="CU34" i="1"/>
  <c r="CT34" i="1"/>
  <c r="CS34" i="1"/>
  <c r="CR34" i="1"/>
  <c r="CU33" i="1"/>
  <c r="CT33" i="1"/>
  <c r="CS33" i="1"/>
  <c r="CR33" i="1"/>
  <c r="CU32" i="1"/>
  <c r="CT32" i="1"/>
  <c r="CS32" i="1"/>
  <c r="CR32" i="1"/>
  <c r="CU31" i="1"/>
  <c r="CT31" i="1"/>
  <c r="CS31" i="1"/>
  <c r="CR31" i="1"/>
  <c r="CU27" i="1"/>
  <c r="CT27" i="1"/>
  <c r="CS27" i="1"/>
  <c r="CR27" i="1"/>
  <c r="CU26" i="1"/>
  <c r="CT26" i="1"/>
  <c r="CS26" i="1"/>
  <c r="CR26" i="1"/>
  <c r="CU25" i="1"/>
  <c r="CT25" i="1"/>
  <c r="CS25" i="1"/>
  <c r="CR25" i="1"/>
  <c r="CU24" i="1"/>
  <c r="CT24" i="1"/>
  <c r="CS24" i="1"/>
  <c r="CR24" i="1"/>
  <c r="CU23" i="1"/>
  <c r="CT23" i="1"/>
  <c r="CS23" i="1"/>
  <c r="CR23" i="1"/>
  <c r="CU22" i="1"/>
  <c r="CT22" i="1"/>
  <c r="CS22" i="1"/>
  <c r="CR22" i="1"/>
  <c r="CU18" i="1"/>
  <c r="CT18" i="1"/>
  <c r="CS18" i="1"/>
  <c r="CR18" i="1"/>
  <c r="CU17" i="1"/>
  <c r="CT17" i="1"/>
  <c r="CS17" i="1"/>
  <c r="CR17" i="1"/>
  <c r="CU16" i="1"/>
  <c r="CT16" i="1"/>
  <c r="CS16" i="1"/>
  <c r="CR16" i="1"/>
  <c r="CU15" i="1"/>
  <c r="CT15" i="1"/>
  <c r="CS15" i="1"/>
  <c r="CR15" i="1"/>
  <c r="CU14" i="1"/>
  <c r="CT14" i="1"/>
  <c r="CS14" i="1"/>
  <c r="CR14" i="1"/>
  <c r="CU13" i="1"/>
  <c r="CT13" i="1"/>
  <c r="CS13" i="1"/>
  <c r="CR13" i="1"/>
  <c r="CS4" i="1"/>
  <c r="CT4" i="1"/>
  <c r="CU4" i="1"/>
  <c r="CS5" i="1"/>
  <c r="CT5" i="1"/>
  <c r="CU5" i="1"/>
  <c r="CS6" i="1"/>
  <c r="CT6" i="1"/>
  <c r="CU6" i="1"/>
  <c r="CS7" i="1"/>
  <c r="CT7" i="1"/>
  <c r="CU7" i="1"/>
  <c r="CS8" i="1"/>
  <c r="CT8" i="1"/>
  <c r="CU8" i="1"/>
  <c r="CS9" i="1"/>
  <c r="CT9" i="1"/>
  <c r="CU9" i="1"/>
  <c r="CR5" i="1"/>
  <c r="CR6" i="1"/>
  <c r="CR7" i="1"/>
  <c r="CR8" i="1"/>
  <c r="CR9" i="1"/>
  <c r="CR4" i="1"/>
  <c r="CQ38" i="1"/>
  <c r="CP38" i="1"/>
  <c r="CO38" i="1"/>
  <c r="CN38" i="1"/>
  <c r="CM38" i="1"/>
  <c r="CL38" i="1"/>
  <c r="CQ37" i="1"/>
  <c r="CP37" i="1"/>
  <c r="CO37" i="1"/>
  <c r="CN37" i="1"/>
  <c r="CM37" i="1"/>
  <c r="CL37" i="1"/>
  <c r="CQ29" i="1"/>
  <c r="CP29" i="1"/>
  <c r="CO29" i="1"/>
  <c r="CN29" i="1"/>
  <c r="CM29" i="1"/>
  <c r="CL29" i="1"/>
  <c r="CQ28" i="1"/>
  <c r="CP28" i="1"/>
  <c r="CO28" i="1"/>
  <c r="CN28" i="1"/>
  <c r="CM28" i="1"/>
  <c r="CL28" i="1"/>
  <c r="CQ20" i="1"/>
  <c r="CP20" i="1"/>
  <c r="CO20" i="1"/>
  <c r="CN20" i="1"/>
  <c r="CM20" i="1"/>
  <c r="CL20" i="1"/>
  <c r="CQ19" i="1"/>
  <c r="CP19" i="1"/>
  <c r="CO19" i="1"/>
  <c r="CN19" i="1"/>
  <c r="CM19" i="1"/>
  <c r="CL19" i="1"/>
  <c r="CQ11" i="1"/>
  <c r="CP11" i="1"/>
  <c r="CO11" i="1"/>
  <c r="CN11" i="1"/>
  <c r="CM11" i="1"/>
  <c r="CL11" i="1"/>
  <c r="CQ10" i="1"/>
  <c r="CP10" i="1"/>
  <c r="CO10" i="1"/>
  <c r="CN10" i="1"/>
  <c r="CM10" i="1"/>
  <c r="CL10" i="1"/>
  <c r="CJ36" i="1"/>
  <c r="CI36" i="1"/>
  <c r="CH36" i="1"/>
  <c r="CG36" i="1"/>
  <c r="CJ35" i="1"/>
  <c r="CI35" i="1"/>
  <c r="CH35" i="1"/>
  <c r="CG35" i="1"/>
  <c r="CJ33" i="1"/>
  <c r="CI33" i="1"/>
  <c r="CH33" i="1"/>
  <c r="CG33" i="1"/>
  <c r="CJ32" i="1"/>
  <c r="CI32" i="1"/>
  <c r="CH32" i="1"/>
  <c r="CG32" i="1"/>
  <c r="CJ31" i="1"/>
  <c r="CJ38" i="1" s="1"/>
  <c r="CI31" i="1"/>
  <c r="CH31" i="1"/>
  <c r="CH38" i="1" s="1"/>
  <c r="CG31" i="1"/>
  <c r="CF38" i="1"/>
  <c r="CE38" i="1"/>
  <c r="CD38" i="1"/>
  <c r="CC38" i="1"/>
  <c r="CB38" i="1"/>
  <c r="CA38" i="1"/>
  <c r="CF37" i="1"/>
  <c r="CE37" i="1"/>
  <c r="CD37" i="1"/>
  <c r="CC37" i="1"/>
  <c r="CB37" i="1"/>
  <c r="CA37" i="1"/>
  <c r="CJ27" i="1"/>
  <c r="CI27" i="1"/>
  <c r="CH27" i="1"/>
  <c r="CG27" i="1"/>
  <c r="CJ26" i="1"/>
  <c r="CI26" i="1"/>
  <c r="CH26" i="1"/>
  <c r="CG26" i="1"/>
  <c r="CJ25" i="1"/>
  <c r="CI25" i="1"/>
  <c r="CH25" i="1"/>
  <c r="CG25" i="1"/>
  <c r="CJ24" i="1"/>
  <c r="CI24" i="1"/>
  <c r="CH24" i="1"/>
  <c r="CG24" i="1"/>
  <c r="CJ23" i="1"/>
  <c r="CI23" i="1"/>
  <c r="CH23" i="1"/>
  <c r="CG23" i="1"/>
  <c r="CJ22" i="1"/>
  <c r="CJ29" i="1" s="1"/>
  <c r="CI22" i="1"/>
  <c r="CI29" i="1" s="1"/>
  <c r="CH22" i="1"/>
  <c r="CH28" i="1" s="1"/>
  <c r="CG22" i="1"/>
  <c r="CG28" i="1" s="1"/>
  <c r="CJ18" i="1"/>
  <c r="CI18" i="1"/>
  <c r="CH18" i="1"/>
  <c r="CG18" i="1"/>
  <c r="CJ17" i="1"/>
  <c r="CI17" i="1"/>
  <c r="CH17" i="1"/>
  <c r="CG17" i="1"/>
  <c r="CJ16" i="1"/>
  <c r="CI16" i="1"/>
  <c r="CH16" i="1"/>
  <c r="CG16" i="1"/>
  <c r="CJ15" i="1"/>
  <c r="CI15" i="1"/>
  <c r="CH15" i="1"/>
  <c r="CG15" i="1"/>
  <c r="CJ14" i="1"/>
  <c r="CI14" i="1"/>
  <c r="CH14" i="1"/>
  <c r="CG14" i="1"/>
  <c r="CJ13" i="1"/>
  <c r="CJ20" i="1" s="1"/>
  <c r="CI13" i="1"/>
  <c r="CI20" i="1" s="1"/>
  <c r="CH13" i="1"/>
  <c r="CH19" i="1" s="1"/>
  <c r="CG13" i="1"/>
  <c r="CG19" i="1" s="1"/>
  <c r="CF29" i="1"/>
  <c r="CE29" i="1"/>
  <c r="CD29" i="1"/>
  <c r="CC29" i="1"/>
  <c r="CB29" i="1"/>
  <c r="CA29" i="1"/>
  <c r="CF28" i="1"/>
  <c r="CE28" i="1"/>
  <c r="CD28" i="1"/>
  <c r="CC28" i="1"/>
  <c r="CB28" i="1"/>
  <c r="CA28" i="1"/>
  <c r="CF20" i="1"/>
  <c r="CE20" i="1"/>
  <c r="CD20" i="1"/>
  <c r="CC20" i="1"/>
  <c r="CB20" i="1"/>
  <c r="CA20" i="1"/>
  <c r="CF19" i="1"/>
  <c r="CE19" i="1"/>
  <c r="CD19" i="1"/>
  <c r="CC19" i="1"/>
  <c r="CB19" i="1"/>
  <c r="CA19" i="1"/>
  <c r="CF11" i="1"/>
  <c r="CE11" i="1"/>
  <c r="CD11" i="1"/>
  <c r="CC11" i="1"/>
  <c r="CB11" i="1"/>
  <c r="CA11" i="1"/>
  <c r="CF10" i="1"/>
  <c r="CE10" i="1"/>
  <c r="CD10" i="1"/>
  <c r="CC10" i="1"/>
  <c r="CB10" i="1"/>
  <c r="CA10" i="1"/>
  <c r="CH4" i="1"/>
  <c r="CI4" i="1"/>
  <c r="CJ4" i="1"/>
  <c r="CH5" i="1"/>
  <c r="CI5" i="1"/>
  <c r="CJ5" i="1"/>
  <c r="CH6" i="1"/>
  <c r="CI6" i="1"/>
  <c r="CJ6" i="1"/>
  <c r="CH7" i="1"/>
  <c r="CI7" i="1"/>
  <c r="CJ7" i="1"/>
  <c r="CH8" i="1"/>
  <c r="CI8" i="1"/>
  <c r="CJ8" i="1"/>
  <c r="CH9" i="1"/>
  <c r="CI9" i="1"/>
  <c r="CJ9" i="1"/>
  <c r="CG5" i="1"/>
  <c r="CG11" i="1" s="1"/>
  <c r="CG6" i="1"/>
  <c r="CG7" i="1"/>
  <c r="CG8" i="1"/>
  <c r="CG9" i="1"/>
  <c r="CG4" i="1"/>
  <c r="CG20" i="1" l="1"/>
  <c r="CJ28" i="1"/>
  <c r="CH20" i="1"/>
  <c r="CG29" i="1"/>
  <c r="CI37" i="1"/>
  <c r="CH29" i="1"/>
  <c r="CS28" i="1"/>
  <c r="CU28" i="1"/>
  <c r="CT28" i="1"/>
  <c r="CR28" i="1"/>
  <c r="CR20" i="1"/>
  <c r="CS20" i="1"/>
  <c r="CR10" i="1"/>
  <c r="CS10" i="1"/>
  <c r="CU11" i="1"/>
  <c r="CS11" i="1"/>
  <c r="CT11" i="1"/>
  <c r="CR37" i="1"/>
  <c r="CT38" i="1"/>
  <c r="CT37" i="1"/>
  <c r="CS37" i="1"/>
  <c r="CU38" i="1"/>
  <c r="CU37" i="1"/>
  <c r="CT29" i="1"/>
  <c r="CU29" i="1"/>
  <c r="CT20" i="1"/>
  <c r="CU20" i="1"/>
  <c r="CT19" i="1"/>
  <c r="CU19" i="1"/>
  <c r="CR19" i="1"/>
  <c r="CS19" i="1"/>
  <c r="CR11" i="1"/>
  <c r="CU10" i="1"/>
  <c r="CT10" i="1"/>
  <c r="CG37" i="1"/>
  <c r="CI38" i="1"/>
  <c r="CH37" i="1"/>
  <c r="CR29" i="1"/>
  <c r="CS29" i="1"/>
  <c r="CR38" i="1"/>
  <c r="CI11" i="1"/>
  <c r="CS38" i="1"/>
  <c r="CH11" i="1"/>
  <c r="CJ11" i="1"/>
  <c r="CJ37" i="1"/>
  <c r="CG38" i="1"/>
  <c r="CI28" i="1"/>
  <c r="CI19" i="1"/>
  <c r="CJ19" i="1"/>
  <c r="CG10" i="1"/>
  <c r="CH10" i="1"/>
  <c r="CI10" i="1"/>
  <c r="CJ10" i="1"/>
  <c r="BC31" i="1"/>
  <c r="V110" i="2"/>
  <c r="T4" i="1" l="1"/>
  <c r="U4" i="1"/>
  <c r="V4" i="1"/>
  <c r="S4" i="1"/>
  <c r="ED15" i="1"/>
  <c r="U13" i="1" l="1"/>
  <c r="V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T13" i="1"/>
  <c r="S13" i="1"/>
  <c r="U27" i="1" l="1"/>
  <c r="V27" i="1"/>
  <c r="M29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T22" i="1"/>
  <c r="V22" i="1"/>
  <c r="S22" i="1"/>
  <c r="R29" i="1"/>
  <c r="Q29" i="1"/>
  <c r="P29" i="1"/>
  <c r="O29" i="1"/>
  <c r="N29" i="1"/>
  <c r="R28" i="1"/>
  <c r="Q28" i="1"/>
  <c r="P28" i="1"/>
  <c r="O28" i="1"/>
  <c r="N28" i="1"/>
  <c r="M28" i="1"/>
  <c r="R20" i="1"/>
  <c r="Q20" i="1"/>
  <c r="P20" i="1"/>
  <c r="O20" i="1"/>
  <c r="N20" i="1"/>
  <c r="M20" i="1"/>
  <c r="R19" i="1"/>
  <c r="Q19" i="1"/>
  <c r="P19" i="1"/>
  <c r="O19" i="1"/>
  <c r="N19" i="1"/>
  <c r="M19" i="1"/>
  <c r="V20" i="1"/>
  <c r="U20" i="1"/>
  <c r="R11" i="1"/>
  <c r="Q11" i="1"/>
  <c r="P11" i="1"/>
  <c r="O11" i="1"/>
  <c r="N11" i="1"/>
  <c r="M11" i="1"/>
  <c r="R10" i="1"/>
  <c r="Q10" i="1"/>
  <c r="P10" i="1"/>
  <c r="O10" i="1"/>
  <c r="N10" i="1"/>
  <c r="M10" i="1"/>
  <c r="S19" i="1" l="1"/>
  <c r="T19" i="1"/>
  <c r="S37" i="1"/>
  <c r="T37" i="1"/>
  <c r="U38" i="1"/>
  <c r="U37" i="1"/>
  <c r="V38" i="1"/>
  <c r="V37" i="1"/>
  <c r="S28" i="1"/>
  <c r="U28" i="1"/>
  <c r="T28" i="1"/>
  <c r="V28" i="1"/>
  <c r="U19" i="1"/>
  <c r="V19" i="1"/>
  <c r="S11" i="1"/>
  <c r="T10" i="1"/>
  <c r="U11" i="1"/>
  <c r="V10" i="1"/>
  <c r="T11" i="1"/>
  <c r="S10" i="1"/>
  <c r="V11" i="1"/>
  <c r="S29" i="1"/>
  <c r="T29" i="1"/>
  <c r="U29" i="1"/>
  <c r="V29" i="1"/>
  <c r="U10" i="1"/>
  <c r="S20" i="1"/>
  <c r="S38" i="1"/>
  <c r="T20" i="1"/>
  <c r="T38" i="1"/>
  <c r="AN38" i="1"/>
  <c r="AM38" i="1"/>
  <c r="AL38" i="1"/>
  <c r="AK38" i="1"/>
  <c r="AN37" i="1"/>
  <c r="AM37" i="1"/>
  <c r="AL37" i="1"/>
  <c r="AK37" i="1"/>
  <c r="AR36" i="1"/>
  <c r="AQ36" i="1"/>
  <c r="AP36" i="1"/>
  <c r="AO36" i="1"/>
  <c r="AR35" i="1"/>
  <c r="AQ35" i="1"/>
  <c r="AP35" i="1"/>
  <c r="AO35" i="1"/>
  <c r="AR33" i="1"/>
  <c r="AQ33" i="1"/>
  <c r="AP33" i="1"/>
  <c r="AO33" i="1"/>
  <c r="AR32" i="1"/>
  <c r="AR37" i="1" s="1"/>
  <c r="AQ32" i="1"/>
  <c r="AP32" i="1"/>
  <c r="AO32" i="1"/>
  <c r="AQ31" i="1"/>
  <c r="AP31" i="1"/>
  <c r="AO31" i="1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10" i="2"/>
  <c r="AU110" i="2" s="1"/>
  <c r="AY38" i="1" l="1"/>
  <c r="AX38" i="1"/>
  <c r="AW38" i="1"/>
  <c r="AV38" i="1"/>
  <c r="AY37" i="1"/>
  <c r="AX37" i="1"/>
  <c r="AW37" i="1"/>
  <c r="AV37" i="1"/>
  <c r="BA31" i="1"/>
  <c r="BB31" i="1"/>
  <c r="BA32" i="1"/>
  <c r="BB32" i="1"/>
  <c r="BC32" i="1"/>
  <c r="BA33" i="1"/>
  <c r="BB33" i="1"/>
  <c r="BC33" i="1"/>
  <c r="BA35" i="1"/>
  <c r="BB35" i="1"/>
  <c r="BC35" i="1"/>
  <c r="BA36" i="1"/>
  <c r="BB36" i="1"/>
  <c r="BC36" i="1"/>
  <c r="V125" i="2"/>
  <c r="AU125" i="2" s="1"/>
  <c r="V126" i="2"/>
  <c r="AU126" i="2" s="1"/>
  <c r="V127" i="2"/>
  <c r="AU127" i="2" s="1"/>
  <c r="V128" i="2"/>
  <c r="AU128" i="2" s="1"/>
  <c r="V129" i="2"/>
  <c r="AU129" i="2" s="1"/>
  <c r="V120" i="2" l="1"/>
  <c r="AU120" i="2" s="1"/>
  <c r="V121" i="2"/>
  <c r="AU121" i="2" s="1"/>
  <c r="V122" i="2"/>
  <c r="AU122" i="2" s="1"/>
  <c r="V123" i="2"/>
  <c r="AU123" i="2" s="1"/>
  <c r="V124" i="2"/>
  <c r="AU124" i="2" s="1"/>
  <c r="AZ35" i="1" l="1"/>
  <c r="AZ36" i="1"/>
  <c r="AZ32" i="1"/>
  <c r="AZ33" i="1"/>
  <c r="V115" i="2"/>
  <c r="AU115" i="2" s="1"/>
  <c r="V116" i="2"/>
  <c r="AU116" i="2" s="1"/>
  <c r="V117" i="2"/>
  <c r="AU117" i="2" s="1"/>
  <c r="V118" i="2"/>
  <c r="AU118" i="2" s="1"/>
  <c r="V119" i="2"/>
  <c r="AU119" i="2" s="1"/>
  <c r="AZ31" i="1" l="1"/>
  <c r="AZ37" i="1" s="1"/>
  <c r="V111" i="2"/>
  <c r="AU111" i="2" s="1"/>
  <c r="V112" i="2"/>
  <c r="AU112" i="2" s="1"/>
  <c r="V113" i="2"/>
  <c r="AU113" i="2" s="1"/>
  <c r="V114" i="2"/>
  <c r="AU114" i="2" s="1"/>
  <c r="AR27" i="1" l="1"/>
  <c r="AQ27" i="1"/>
  <c r="AP27" i="1"/>
  <c r="AO27" i="1"/>
  <c r="AR26" i="1"/>
  <c r="AQ26" i="1"/>
  <c r="AP26" i="1"/>
  <c r="AO26" i="1"/>
  <c r="AR25" i="1"/>
  <c r="AQ25" i="1"/>
  <c r="AP25" i="1"/>
  <c r="AO25" i="1"/>
  <c r="AR24" i="1"/>
  <c r="AQ24" i="1"/>
  <c r="AP24" i="1"/>
  <c r="AO24" i="1"/>
  <c r="AR23" i="1"/>
  <c r="AQ23" i="1"/>
  <c r="AP23" i="1"/>
  <c r="AO23" i="1"/>
  <c r="AR22" i="1"/>
  <c r="AQ22" i="1"/>
  <c r="AP22" i="1"/>
  <c r="AO22" i="1"/>
  <c r="AR18" i="1"/>
  <c r="AQ18" i="1"/>
  <c r="AP18" i="1"/>
  <c r="AO18" i="1"/>
  <c r="AR17" i="1"/>
  <c r="AQ17" i="1"/>
  <c r="AP17" i="1"/>
  <c r="AO17" i="1"/>
  <c r="AR16" i="1"/>
  <c r="AQ16" i="1"/>
  <c r="AP16" i="1"/>
  <c r="AO16" i="1"/>
  <c r="AR15" i="1"/>
  <c r="AQ15" i="1"/>
  <c r="AP15" i="1"/>
  <c r="AO15" i="1"/>
  <c r="AR14" i="1"/>
  <c r="AQ14" i="1"/>
  <c r="AP14" i="1"/>
  <c r="AO14" i="1"/>
  <c r="AR13" i="1"/>
  <c r="AQ13" i="1"/>
  <c r="AQ20" i="1" s="1"/>
  <c r="AP13" i="1"/>
  <c r="AO13" i="1"/>
  <c r="AO5" i="1"/>
  <c r="AP5" i="1"/>
  <c r="AQ5" i="1"/>
  <c r="AR5" i="1"/>
  <c r="AO6" i="1"/>
  <c r="AP6" i="1"/>
  <c r="AQ6" i="1"/>
  <c r="AR6" i="1"/>
  <c r="AO7" i="1"/>
  <c r="AP7" i="1"/>
  <c r="AQ7" i="1"/>
  <c r="AR7" i="1"/>
  <c r="AO8" i="1"/>
  <c r="AP8" i="1"/>
  <c r="AQ8" i="1"/>
  <c r="AR8" i="1"/>
  <c r="AO9" i="1"/>
  <c r="AP9" i="1"/>
  <c r="AQ9" i="1"/>
  <c r="AR9" i="1"/>
  <c r="AP4" i="1"/>
  <c r="AQ4" i="1"/>
  <c r="AR4" i="1"/>
  <c r="AO4" i="1"/>
  <c r="AN29" i="1"/>
  <c r="AM29" i="1"/>
  <c r="AL29" i="1"/>
  <c r="AK29" i="1"/>
  <c r="AJ29" i="1"/>
  <c r="AI29" i="1"/>
  <c r="AN28" i="1"/>
  <c r="AM28" i="1"/>
  <c r="AL28" i="1"/>
  <c r="AK28" i="1"/>
  <c r="AJ28" i="1"/>
  <c r="AI28" i="1"/>
  <c r="AN20" i="1"/>
  <c r="AM20" i="1"/>
  <c r="AL20" i="1"/>
  <c r="AK20" i="1"/>
  <c r="AJ20" i="1"/>
  <c r="AI20" i="1"/>
  <c r="AN19" i="1"/>
  <c r="AM19" i="1"/>
  <c r="AL19" i="1"/>
  <c r="AK19" i="1"/>
  <c r="AJ19" i="1"/>
  <c r="AI19" i="1"/>
  <c r="AN11" i="1"/>
  <c r="AM11" i="1"/>
  <c r="AL11" i="1"/>
  <c r="AK11" i="1"/>
  <c r="AJ11" i="1"/>
  <c r="AI11" i="1"/>
  <c r="AN10" i="1"/>
  <c r="AM10" i="1"/>
  <c r="AL10" i="1"/>
  <c r="AK10" i="1"/>
  <c r="AJ10" i="1"/>
  <c r="AI10" i="1"/>
  <c r="BN27" i="1"/>
  <c r="BN26" i="1"/>
  <c r="BN25" i="1"/>
  <c r="BN24" i="1"/>
  <c r="BN23" i="1"/>
  <c r="BN22" i="1"/>
  <c r="BM27" i="1"/>
  <c r="BM26" i="1"/>
  <c r="BM25" i="1"/>
  <c r="BM24" i="1"/>
  <c r="BM23" i="1"/>
  <c r="BM22" i="1"/>
  <c r="BL27" i="1"/>
  <c r="BL26" i="1"/>
  <c r="BL25" i="1"/>
  <c r="BL24" i="1"/>
  <c r="BL23" i="1"/>
  <c r="BL22" i="1"/>
  <c r="BK27" i="1"/>
  <c r="BK26" i="1"/>
  <c r="BK25" i="1"/>
  <c r="BK24" i="1"/>
  <c r="BK23" i="1"/>
  <c r="BK22" i="1"/>
  <c r="BN18" i="1"/>
  <c r="BN17" i="1"/>
  <c r="BN16" i="1"/>
  <c r="BN15" i="1"/>
  <c r="BN14" i="1"/>
  <c r="BN13" i="1"/>
  <c r="BM18" i="1"/>
  <c r="BM17" i="1"/>
  <c r="BM16" i="1"/>
  <c r="BM15" i="1"/>
  <c r="BM14" i="1"/>
  <c r="BM13" i="1"/>
  <c r="BL18" i="1"/>
  <c r="BL17" i="1"/>
  <c r="BL16" i="1"/>
  <c r="BL15" i="1"/>
  <c r="BL14" i="1"/>
  <c r="BL13" i="1"/>
  <c r="BK18" i="1"/>
  <c r="BK17" i="1"/>
  <c r="BK16" i="1"/>
  <c r="BK15" i="1"/>
  <c r="BK14" i="1"/>
  <c r="BK13" i="1"/>
  <c r="BN9" i="1"/>
  <c r="BN8" i="1"/>
  <c r="BN7" i="1"/>
  <c r="BN6" i="1"/>
  <c r="BN5" i="1"/>
  <c r="BN4" i="1"/>
  <c r="BM9" i="1"/>
  <c r="BM8" i="1"/>
  <c r="BM7" i="1"/>
  <c r="BM6" i="1"/>
  <c r="BM5" i="1"/>
  <c r="BM4" i="1"/>
  <c r="BL9" i="1"/>
  <c r="BL8" i="1"/>
  <c r="BL7" i="1"/>
  <c r="BL6" i="1"/>
  <c r="BL5" i="1"/>
  <c r="BL4" i="1"/>
  <c r="BK5" i="1"/>
  <c r="BK6" i="1"/>
  <c r="BK7" i="1"/>
  <c r="BK8" i="1"/>
  <c r="BK9" i="1"/>
  <c r="BK4" i="1"/>
  <c r="BJ38" i="1"/>
  <c r="BI38" i="1"/>
  <c r="BH38" i="1"/>
  <c r="BG38" i="1"/>
  <c r="BF38" i="1"/>
  <c r="BE38" i="1"/>
  <c r="BJ37" i="1"/>
  <c r="BI37" i="1"/>
  <c r="BH37" i="1"/>
  <c r="BG37" i="1"/>
  <c r="BF37" i="1"/>
  <c r="BE37" i="1"/>
  <c r="BN36" i="1"/>
  <c r="BM36" i="1"/>
  <c r="BL36" i="1"/>
  <c r="BK36" i="1"/>
  <c r="BN35" i="1"/>
  <c r="BM35" i="1"/>
  <c r="BL35" i="1"/>
  <c r="BK35" i="1"/>
  <c r="BN33" i="1"/>
  <c r="BM33" i="1"/>
  <c r="BL33" i="1"/>
  <c r="BK33" i="1"/>
  <c r="BN32" i="1"/>
  <c r="BM32" i="1"/>
  <c r="BL32" i="1"/>
  <c r="BK32" i="1"/>
  <c r="BN31" i="1"/>
  <c r="BM31" i="1"/>
  <c r="BL31" i="1"/>
  <c r="BK31" i="1"/>
  <c r="BJ29" i="1"/>
  <c r="BI29" i="1"/>
  <c r="BH29" i="1"/>
  <c r="BG29" i="1"/>
  <c r="BF29" i="1"/>
  <c r="BE29" i="1"/>
  <c r="BJ28" i="1"/>
  <c r="BI28" i="1"/>
  <c r="BH28" i="1"/>
  <c r="BG28" i="1"/>
  <c r="BF28" i="1"/>
  <c r="BE28" i="1"/>
  <c r="BJ20" i="1"/>
  <c r="BI20" i="1"/>
  <c r="BH20" i="1"/>
  <c r="BG20" i="1"/>
  <c r="BF20" i="1"/>
  <c r="BE20" i="1"/>
  <c r="BJ19" i="1"/>
  <c r="BI19" i="1"/>
  <c r="BH19" i="1"/>
  <c r="BG19" i="1"/>
  <c r="BF19" i="1"/>
  <c r="BE19" i="1"/>
  <c r="BJ11" i="1"/>
  <c r="BI11" i="1"/>
  <c r="BH11" i="1"/>
  <c r="BG11" i="1"/>
  <c r="BF11" i="1"/>
  <c r="BE11" i="1"/>
  <c r="BJ10" i="1"/>
  <c r="BI10" i="1"/>
  <c r="BH10" i="1"/>
  <c r="BG10" i="1"/>
  <c r="BF10" i="1"/>
  <c r="BE10" i="1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2" i="2"/>
  <c r="AO10" i="1" l="1"/>
  <c r="BM20" i="1"/>
  <c r="AR20" i="1"/>
  <c r="BN20" i="1"/>
  <c r="BL19" i="1"/>
  <c r="AP19" i="1"/>
  <c r="BK37" i="1"/>
  <c r="BL37" i="1"/>
  <c r="AO37" i="1"/>
  <c r="BM38" i="1"/>
  <c r="BM37" i="1"/>
  <c r="BK19" i="1"/>
  <c r="AP37" i="1"/>
  <c r="BN38" i="1"/>
  <c r="BN37" i="1"/>
  <c r="AQ38" i="1"/>
  <c r="AQ37" i="1"/>
  <c r="AR38" i="1"/>
  <c r="AR10" i="1"/>
  <c r="AQ11" i="1"/>
  <c r="AO19" i="1"/>
  <c r="AO28" i="1"/>
  <c r="AP28" i="1"/>
  <c r="AQ28" i="1"/>
  <c r="AR28" i="1"/>
  <c r="AQ19" i="1"/>
  <c r="AR19" i="1"/>
  <c r="AP11" i="1"/>
  <c r="AQ10" i="1"/>
  <c r="AO11" i="1"/>
  <c r="AP10" i="1"/>
  <c r="AR11" i="1"/>
  <c r="AO29" i="1"/>
  <c r="AP29" i="1"/>
  <c r="AQ29" i="1"/>
  <c r="AR29" i="1"/>
  <c r="AO20" i="1"/>
  <c r="AO38" i="1"/>
  <c r="AP20" i="1"/>
  <c r="AP38" i="1"/>
  <c r="BK28" i="1"/>
  <c r="BM28" i="1"/>
  <c r="BL28" i="1"/>
  <c r="BN28" i="1"/>
  <c r="BM19" i="1"/>
  <c r="BN19" i="1"/>
  <c r="BK11" i="1"/>
  <c r="BL11" i="1"/>
  <c r="BN10" i="1"/>
  <c r="BM10" i="1"/>
  <c r="BL10" i="1"/>
  <c r="BN11" i="1"/>
  <c r="BK29" i="1"/>
  <c r="BL29" i="1"/>
  <c r="BM29" i="1"/>
  <c r="BN29" i="1"/>
  <c r="BK20" i="1"/>
  <c r="BK38" i="1"/>
  <c r="BK10" i="1"/>
  <c r="BL20" i="1"/>
  <c r="BL38" i="1"/>
  <c r="BM11" i="1"/>
  <c r="EB36" i="1" l="1"/>
  <c r="EA36" i="1"/>
  <c r="DZ36" i="1"/>
  <c r="DY36" i="1"/>
  <c r="EB35" i="1"/>
  <c r="EA35" i="1"/>
  <c r="DZ35" i="1"/>
  <c r="DY35" i="1"/>
  <c r="EB33" i="1"/>
  <c r="EA33" i="1"/>
  <c r="DZ33" i="1"/>
  <c r="DY33" i="1"/>
  <c r="EB32" i="1"/>
  <c r="EA32" i="1"/>
  <c r="DZ32" i="1"/>
  <c r="DY32" i="1"/>
  <c r="EB31" i="1"/>
  <c r="EA31" i="1"/>
  <c r="DZ31" i="1"/>
  <c r="DY31" i="1"/>
  <c r="EB27" i="1"/>
  <c r="EA27" i="1"/>
  <c r="DZ27" i="1"/>
  <c r="DY27" i="1"/>
  <c r="EB26" i="1"/>
  <c r="EA26" i="1"/>
  <c r="DZ26" i="1"/>
  <c r="DY26" i="1"/>
  <c r="EB25" i="1"/>
  <c r="EA25" i="1"/>
  <c r="DZ25" i="1"/>
  <c r="DY25" i="1"/>
  <c r="EB24" i="1"/>
  <c r="EA24" i="1"/>
  <c r="DZ24" i="1"/>
  <c r="DY24" i="1"/>
  <c r="EB23" i="1"/>
  <c r="EA23" i="1"/>
  <c r="DZ23" i="1"/>
  <c r="DY23" i="1"/>
  <c r="EB22" i="1"/>
  <c r="EA22" i="1"/>
  <c r="DZ22" i="1"/>
  <c r="DY22" i="1"/>
  <c r="EB18" i="1"/>
  <c r="EA18" i="1"/>
  <c r="DZ18" i="1"/>
  <c r="DY18" i="1"/>
  <c r="EB17" i="1"/>
  <c r="EA17" i="1"/>
  <c r="DZ17" i="1"/>
  <c r="DY17" i="1"/>
  <c r="EB16" i="1"/>
  <c r="EA16" i="1"/>
  <c r="DZ16" i="1"/>
  <c r="DY16" i="1"/>
  <c r="EB15" i="1"/>
  <c r="EA15" i="1"/>
  <c r="DZ15" i="1"/>
  <c r="DY15" i="1"/>
  <c r="EB14" i="1"/>
  <c r="EA14" i="1"/>
  <c r="DZ14" i="1"/>
  <c r="DY14" i="1"/>
  <c r="EB13" i="1"/>
  <c r="EA13" i="1"/>
  <c r="DZ13" i="1"/>
  <c r="DY13" i="1"/>
  <c r="DZ4" i="1"/>
  <c r="EA4" i="1"/>
  <c r="EB4" i="1"/>
  <c r="DZ5" i="1"/>
  <c r="EA5" i="1"/>
  <c r="EB5" i="1"/>
  <c r="DZ6" i="1"/>
  <c r="EA6" i="1"/>
  <c r="EB6" i="1"/>
  <c r="DZ7" i="1"/>
  <c r="EA7" i="1"/>
  <c r="EB7" i="1"/>
  <c r="DZ8" i="1"/>
  <c r="EA8" i="1"/>
  <c r="EB8" i="1"/>
  <c r="DZ9" i="1"/>
  <c r="EA9" i="1"/>
  <c r="EB9" i="1"/>
  <c r="DY5" i="1"/>
  <c r="DY6" i="1"/>
  <c r="DY7" i="1"/>
  <c r="DY8" i="1"/>
  <c r="DY9" i="1"/>
  <c r="DY4" i="1"/>
  <c r="DX38" i="1"/>
  <c r="DW38" i="1"/>
  <c r="DV38" i="1"/>
  <c r="DU38" i="1"/>
  <c r="DT38" i="1"/>
  <c r="DS38" i="1"/>
  <c r="DX37" i="1"/>
  <c r="DW37" i="1"/>
  <c r="DV37" i="1"/>
  <c r="DU37" i="1"/>
  <c r="DT37" i="1"/>
  <c r="DS37" i="1"/>
  <c r="EA37" i="1"/>
  <c r="EB38" i="1"/>
  <c r="EA38" i="1"/>
  <c r="DX29" i="1"/>
  <c r="DW29" i="1"/>
  <c r="DV29" i="1"/>
  <c r="DU29" i="1"/>
  <c r="DT29" i="1"/>
  <c r="DS29" i="1"/>
  <c r="DX28" i="1"/>
  <c r="DW28" i="1"/>
  <c r="DV28" i="1"/>
  <c r="DU28" i="1"/>
  <c r="DT28" i="1"/>
  <c r="DS28" i="1"/>
  <c r="EB28" i="1"/>
  <c r="DX20" i="1"/>
  <c r="DW20" i="1"/>
  <c r="DV20" i="1"/>
  <c r="DU20" i="1"/>
  <c r="DT20" i="1"/>
  <c r="DS20" i="1"/>
  <c r="DX19" i="1"/>
  <c r="DW19" i="1"/>
  <c r="DV19" i="1"/>
  <c r="DU19" i="1"/>
  <c r="DT19" i="1"/>
  <c r="DS19" i="1"/>
  <c r="DX11" i="1"/>
  <c r="DW11" i="1"/>
  <c r="DV11" i="1"/>
  <c r="DU11" i="1"/>
  <c r="DT11" i="1"/>
  <c r="DS11" i="1"/>
  <c r="DX10" i="1"/>
  <c r="DW10" i="1"/>
  <c r="DV10" i="1"/>
  <c r="DU10" i="1"/>
  <c r="DT10" i="1"/>
  <c r="DS10" i="1"/>
  <c r="DQ36" i="1"/>
  <c r="DP36" i="1"/>
  <c r="DO36" i="1"/>
  <c r="DN36" i="1"/>
  <c r="DQ35" i="1"/>
  <c r="DP35" i="1"/>
  <c r="DO35" i="1"/>
  <c r="DN35" i="1"/>
  <c r="DQ33" i="1"/>
  <c r="DP33" i="1"/>
  <c r="DO33" i="1"/>
  <c r="DN33" i="1"/>
  <c r="DQ32" i="1"/>
  <c r="DP32" i="1"/>
  <c r="DO32" i="1"/>
  <c r="DN32" i="1"/>
  <c r="DQ31" i="1"/>
  <c r="DP31" i="1"/>
  <c r="DO31" i="1"/>
  <c r="DN31" i="1"/>
  <c r="DQ27" i="1"/>
  <c r="DP27" i="1"/>
  <c r="DO27" i="1"/>
  <c r="DN27" i="1"/>
  <c r="DQ26" i="1"/>
  <c r="DP26" i="1"/>
  <c r="DO26" i="1"/>
  <c r="DN26" i="1"/>
  <c r="DQ25" i="1"/>
  <c r="DP25" i="1"/>
  <c r="DO25" i="1"/>
  <c r="DN25" i="1"/>
  <c r="DQ24" i="1"/>
  <c r="DP24" i="1"/>
  <c r="DO24" i="1"/>
  <c r="DN24" i="1"/>
  <c r="DQ23" i="1"/>
  <c r="DP23" i="1"/>
  <c r="DO23" i="1"/>
  <c r="DN23" i="1"/>
  <c r="DQ22" i="1"/>
  <c r="DP22" i="1"/>
  <c r="DO22" i="1"/>
  <c r="DN22" i="1"/>
  <c r="DQ18" i="1"/>
  <c r="DP18" i="1"/>
  <c r="DO18" i="1"/>
  <c r="DN18" i="1"/>
  <c r="DQ17" i="1"/>
  <c r="DP17" i="1"/>
  <c r="DO17" i="1"/>
  <c r="DN17" i="1"/>
  <c r="DQ16" i="1"/>
  <c r="DP16" i="1"/>
  <c r="DO16" i="1"/>
  <c r="DN16" i="1"/>
  <c r="DQ15" i="1"/>
  <c r="DP15" i="1"/>
  <c r="DO15" i="1"/>
  <c r="DN15" i="1"/>
  <c r="DQ14" i="1"/>
  <c r="DP14" i="1"/>
  <c r="DO14" i="1"/>
  <c r="DN14" i="1"/>
  <c r="DQ13" i="1"/>
  <c r="DP13" i="1"/>
  <c r="DO13" i="1"/>
  <c r="DN13" i="1"/>
  <c r="DO4" i="1"/>
  <c r="DP4" i="1"/>
  <c r="DQ4" i="1"/>
  <c r="DO5" i="1"/>
  <c r="DP5" i="1"/>
  <c r="DQ5" i="1"/>
  <c r="DO6" i="1"/>
  <c r="DP6" i="1"/>
  <c r="DQ6" i="1"/>
  <c r="DO7" i="1"/>
  <c r="DP7" i="1"/>
  <c r="DQ7" i="1"/>
  <c r="DO8" i="1"/>
  <c r="DP8" i="1"/>
  <c r="DQ8" i="1"/>
  <c r="DO9" i="1"/>
  <c r="DP9" i="1"/>
  <c r="DQ9" i="1"/>
  <c r="DN5" i="1"/>
  <c r="DN6" i="1"/>
  <c r="DN7" i="1"/>
  <c r="DN8" i="1"/>
  <c r="DN9" i="1"/>
  <c r="DN4" i="1"/>
  <c r="DM38" i="1"/>
  <c r="DL38" i="1"/>
  <c r="DK38" i="1"/>
  <c r="DJ38" i="1"/>
  <c r="DI38" i="1"/>
  <c r="DH38" i="1"/>
  <c r="DM37" i="1"/>
  <c r="DL37" i="1"/>
  <c r="DK37" i="1"/>
  <c r="DJ37" i="1"/>
  <c r="DI37" i="1"/>
  <c r="DH37" i="1"/>
  <c r="DM29" i="1"/>
  <c r="DL29" i="1"/>
  <c r="DK29" i="1"/>
  <c r="DJ29" i="1"/>
  <c r="DI29" i="1"/>
  <c r="DH29" i="1"/>
  <c r="DM28" i="1"/>
  <c r="DL28" i="1"/>
  <c r="DK28" i="1"/>
  <c r="DJ28" i="1"/>
  <c r="DI28" i="1"/>
  <c r="DH28" i="1"/>
  <c r="DM20" i="1"/>
  <c r="DL20" i="1"/>
  <c r="DK20" i="1"/>
  <c r="DJ20" i="1"/>
  <c r="DI20" i="1"/>
  <c r="DH20" i="1"/>
  <c r="DM19" i="1"/>
  <c r="DL19" i="1"/>
  <c r="DK19" i="1"/>
  <c r="DJ19" i="1"/>
  <c r="DI19" i="1"/>
  <c r="DH19" i="1"/>
  <c r="DM11" i="1"/>
  <c r="DL11" i="1"/>
  <c r="DK11" i="1"/>
  <c r="DJ11" i="1"/>
  <c r="DI11" i="1"/>
  <c r="DH11" i="1"/>
  <c r="DM10" i="1"/>
  <c r="DL10" i="1"/>
  <c r="DK10" i="1"/>
  <c r="DJ10" i="1"/>
  <c r="DI10" i="1"/>
  <c r="DH10" i="1"/>
  <c r="AG15" i="2"/>
  <c r="AV15" i="2" s="1"/>
  <c r="AG16" i="2"/>
  <c r="AV16" i="2" s="1"/>
  <c r="AG17" i="2"/>
  <c r="AV17" i="2" s="1"/>
  <c r="AG18" i="2"/>
  <c r="AV18" i="2" s="1"/>
  <c r="AG19" i="2"/>
  <c r="AV19" i="2" s="1"/>
  <c r="AG20" i="2"/>
  <c r="AV20" i="2" s="1"/>
  <c r="AG21" i="2"/>
  <c r="AV21" i="2" s="1"/>
  <c r="AG22" i="2"/>
  <c r="AV22" i="2" s="1"/>
  <c r="AG23" i="2"/>
  <c r="AV23" i="2" s="1"/>
  <c r="AG24" i="2"/>
  <c r="AV24" i="2" s="1"/>
  <c r="AG25" i="2"/>
  <c r="AV25" i="2" s="1"/>
  <c r="AG26" i="2"/>
  <c r="AV26" i="2" s="1"/>
  <c r="AG27" i="2"/>
  <c r="AV27" i="2" s="1"/>
  <c r="AG28" i="2"/>
  <c r="AV28" i="2" s="1"/>
  <c r="AG29" i="2"/>
  <c r="AV29" i="2" s="1"/>
  <c r="AG30" i="2"/>
  <c r="AV30" i="2" s="1"/>
  <c r="AG31" i="2"/>
  <c r="AV31" i="2" s="1"/>
  <c r="AG32" i="2"/>
  <c r="AV32" i="2" s="1"/>
  <c r="AG33" i="2"/>
  <c r="AV33" i="2" s="1"/>
  <c r="AG34" i="2"/>
  <c r="AV34" i="2" s="1"/>
  <c r="AG35" i="2"/>
  <c r="AV35" i="2" s="1"/>
  <c r="AG36" i="2"/>
  <c r="AV36" i="2" s="1"/>
  <c r="AG37" i="2"/>
  <c r="AV37" i="2" s="1"/>
  <c r="AG38" i="2"/>
  <c r="AV38" i="2" s="1"/>
  <c r="AG39" i="2"/>
  <c r="AV39" i="2" s="1"/>
  <c r="AG40" i="2"/>
  <c r="AV40" i="2" s="1"/>
  <c r="AG41" i="2"/>
  <c r="AV41" i="2" s="1"/>
  <c r="AG42" i="2"/>
  <c r="AV42" i="2" s="1"/>
  <c r="AG43" i="2"/>
  <c r="AV43" i="2" s="1"/>
  <c r="AG44" i="2"/>
  <c r="AV44" i="2" s="1"/>
  <c r="AG45" i="2"/>
  <c r="AV45" i="2" s="1"/>
  <c r="AG46" i="2"/>
  <c r="AV46" i="2" s="1"/>
  <c r="AG47" i="2"/>
  <c r="AV47" i="2" s="1"/>
  <c r="AG48" i="2"/>
  <c r="AV48" i="2" s="1"/>
  <c r="AG49" i="2"/>
  <c r="AV49" i="2" s="1"/>
  <c r="AG50" i="2"/>
  <c r="AV50" i="2" s="1"/>
  <c r="AG51" i="2"/>
  <c r="AV51" i="2" s="1"/>
  <c r="AG52" i="2"/>
  <c r="AV52" i="2" s="1"/>
  <c r="AG53" i="2"/>
  <c r="AV53" i="2" s="1"/>
  <c r="AG54" i="2"/>
  <c r="AV54" i="2" s="1"/>
  <c r="AG55" i="2"/>
  <c r="AV55" i="2" s="1"/>
  <c r="AG56" i="2"/>
  <c r="AV56" i="2" s="1"/>
  <c r="AG57" i="2"/>
  <c r="AV57" i="2" s="1"/>
  <c r="AG58" i="2"/>
  <c r="AV58" i="2" s="1"/>
  <c r="AG59" i="2"/>
  <c r="AV59" i="2" s="1"/>
  <c r="AG60" i="2"/>
  <c r="AV60" i="2" s="1"/>
  <c r="AG61" i="2"/>
  <c r="AV61" i="2" s="1"/>
  <c r="AG62" i="2"/>
  <c r="AV62" i="2" s="1"/>
  <c r="AG63" i="2"/>
  <c r="AV63" i="2" s="1"/>
  <c r="AG64" i="2"/>
  <c r="AV64" i="2" s="1"/>
  <c r="AG65" i="2"/>
  <c r="AV65" i="2" s="1"/>
  <c r="AG66" i="2"/>
  <c r="AV66" i="2" s="1"/>
  <c r="AG67" i="2"/>
  <c r="AV67" i="2" s="1"/>
  <c r="AG68" i="2"/>
  <c r="AV68" i="2" s="1"/>
  <c r="AG69" i="2"/>
  <c r="AV69" i="2" s="1"/>
  <c r="AG70" i="2"/>
  <c r="AV70" i="2" s="1"/>
  <c r="AG71" i="2"/>
  <c r="AV71" i="2" s="1"/>
  <c r="AG72" i="2"/>
  <c r="AV72" i="2" s="1"/>
  <c r="AG73" i="2"/>
  <c r="AV73" i="2" s="1"/>
  <c r="AG74" i="2"/>
  <c r="AV74" i="2" s="1"/>
  <c r="AG75" i="2"/>
  <c r="AV75" i="2" s="1"/>
  <c r="AG76" i="2"/>
  <c r="AV76" i="2" s="1"/>
  <c r="AG77" i="2"/>
  <c r="AV77" i="2" s="1"/>
  <c r="AG78" i="2"/>
  <c r="AV78" i="2" s="1"/>
  <c r="AG79" i="2"/>
  <c r="AV79" i="2" s="1"/>
  <c r="AG80" i="2"/>
  <c r="AV80" i="2" s="1"/>
  <c r="AG81" i="2"/>
  <c r="AV81" i="2" s="1"/>
  <c r="AG82" i="2"/>
  <c r="AV82" i="2" s="1"/>
  <c r="AG83" i="2"/>
  <c r="AV83" i="2" s="1"/>
  <c r="AG84" i="2"/>
  <c r="AV84" i="2" s="1"/>
  <c r="AG85" i="2"/>
  <c r="AV85" i="2" s="1"/>
  <c r="AG86" i="2"/>
  <c r="AV86" i="2" s="1"/>
  <c r="AG87" i="2"/>
  <c r="AV87" i="2" s="1"/>
  <c r="AG88" i="2"/>
  <c r="AV88" i="2" s="1"/>
  <c r="AG89" i="2"/>
  <c r="AV89" i="2" s="1"/>
  <c r="AG90" i="2"/>
  <c r="AV90" i="2" s="1"/>
  <c r="AG91" i="2"/>
  <c r="AV91" i="2" s="1"/>
  <c r="AG92" i="2"/>
  <c r="AV92" i="2" s="1"/>
  <c r="AG93" i="2"/>
  <c r="AV93" i="2" s="1"/>
  <c r="AG94" i="2"/>
  <c r="AV94" i="2" s="1"/>
  <c r="AG95" i="2"/>
  <c r="AV95" i="2" s="1"/>
  <c r="AG96" i="2"/>
  <c r="AV96" i="2" s="1"/>
  <c r="AG97" i="2"/>
  <c r="AV97" i="2" s="1"/>
  <c r="AG98" i="2"/>
  <c r="AV98" i="2" s="1"/>
  <c r="AG99" i="2"/>
  <c r="AV99" i="2" s="1"/>
  <c r="AG100" i="2"/>
  <c r="AV100" i="2" s="1"/>
  <c r="AG101" i="2"/>
  <c r="AV101" i="2" s="1"/>
  <c r="AG102" i="2"/>
  <c r="AV102" i="2" s="1"/>
  <c r="AG103" i="2"/>
  <c r="AV103" i="2" s="1"/>
  <c r="AG104" i="2"/>
  <c r="AV104" i="2" s="1"/>
  <c r="AG105" i="2"/>
  <c r="AV105" i="2" s="1"/>
  <c r="AG106" i="2"/>
  <c r="AV106" i="2" s="1"/>
  <c r="AG107" i="2"/>
  <c r="AV107" i="2" s="1"/>
  <c r="AG108" i="2"/>
  <c r="AV108" i="2" s="1"/>
  <c r="AG109" i="2"/>
  <c r="AV109" i="2" s="1"/>
  <c r="DO37" i="1" l="1"/>
  <c r="DZ19" i="1"/>
  <c r="DP19" i="1"/>
  <c r="EA28" i="1"/>
  <c r="DN37" i="1"/>
  <c r="EB20" i="1"/>
  <c r="DO19" i="1"/>
  <c r="DP10" i="1"/>
  <c r="DN19" i="1"/>
  <c r="EA11" i="1"/>
  <c r="DY37" i="1"/>
  <c r="DZ28" i="1"/>
  <c r="DZ37" i="1"/>
  <c r="EB37" i="1"/>
  <c r="DZ10" i="1"/>
  <c r="DP37" i="1"/>
  <c r="DN28" i="1"/>
  <c r="DQ37" i="1"/>
  <c r="DY28" i="1"/>
  <c r="EA20" i="1"/>
  <c r="DY19" i="1"/>
  <c r="EB19" i="1"/>
  <c r="EB10" i="1"/>
  <c r="DY10" i="1"/>
  <c r="EA19" i="1"/>
  <c r="DY11" i="1"/>
  <c r="DZ11" i="1"/>
  <c r="EB11" i="1"/>
  <c r="EA10" i="1"/>
  <c r="DY29" i="1"/>
  <c r="DZ29" i="1"/>
  <c r="EA29" i="1"/>
  <c r="EB29" i="1"/>
  <c r="DY20" i="1"/>
  <c r="DY38" i="1"/>
  <c r="DZ20" i="1"/>
  <c r="DZ38" i="1"/>
  <c r="DP38" i="1"/>
  <c r="DQ38" i="1"/>
  <c r="DO28" i="1"/>
  <c r="DP28" i="1"/>
  <c r="DQ28" i="1"/>
  <c r="DQ19" i="1"/>
  <c r="DP20" i="1"/>
  <c r="DQ20" i="1"/>
  <c r="DO10" i="1"/>
  <c r="DP11" i="1"/>
  <c r="DQ11" i="1"/>
  <c r="DQ10" i="1"/>
  <c r="DN11" i="1"/>
  <c r="DO11" i="1"/>
  <c r="DN10" i="1"/>
  <c r="DN29" i="1"/>
  <c r="DO29" i="1"/>
  <c r="DP29" i="1"/>
  <c r="DQ29" i="1"/>
  <c r="DN20" i="1"/>
  <c r="DN38" i="1"/>
  <c r="DO20" i="1"/>
  <c r="DO38" i="1"/>
  <c r="AG3" i="2"/>
  <c r="AV3" i="2" s="1"/>
  <c r="AG4" i="2"/>
  <c r="AV4" i="2" s="1"/>
  <c r="AG5" i="2"/>
  <c r="AV5" i="2" s="1"/>
  <c r="AG6" i="2"/>
  <c r="AV6" i="2" s="1"/>
  <c r="AG7" i="2"/>
  <c r="AV7" i="2" s="1"/>
  <c r="AG8" i="2"/>
  <c r="AV8" i="2" s="1"/>
  <c r="AG9" i="2"/>
  <c r="AV9" i="2" s="1"/>
  <c r="AG10" i="2"/>
  <c r="AV10" i="2" s="1"/>
  <c r="AG11" i="2"/>
  <c r="AV11" i="2" s="1"/>
  <c r="AG12" i="2"/>
  <c r="AV12" i="2" s="1"/>
  <c r="AG13" i="2"/>
  <c r="AV13" i="2" s="1"/>
  <c r="AG14" i="2"/>
  <c r="AV14" i="2" s="1"/>
  <c r="AG2" i="2"/>
  <c r="AV2" i="2" s="1"/>
  <c r="BC27" i="1" l="1"/>
  <c r="BB27" i="1"/>
  <c r="BA27" i="1"/>
  <c r="AZ27" i="1"/>
  <c r="BC26" i="1"/>
  <c r="BB26" i="1"/>
  <c r="BA26" i="1"/>
  <c r="AZ26" i="1"/>
  <c r="BC25" i="1"/>
  <c r="BB25" i="1"/>
  <c r="BA25" i="1"/>
  <c r="AZ25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18" i="1"/>
  <c r="BB18" i="1"/>
  <c r="BA18" i="1"/>
  <c r="AZ18" i="1"/>
  <c r="BC17" i="1"/>
  <c r="BB17" i="1"/>
  <c r="BA17" i="1"/>
  <c r="AZ17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3" i="1"/>
  <c r="BC19" i="1" s="1"/>
  <c r="BB13" i="1"/>
  <c r="BB19" i="1" s="1"/>
  <c r="BA13" i="1"/>
  <c r="AZ13" i="1"/>
  <c r="BC9" i="1"/>
  <c r="BB9" i="1"/>
  <c r="BA9" i="1"/>
  <c r="AZ9" i="1"/>
  <c r="BC8" i="1"/>
  <c r="BB8" i="1"/>
  <c r="BA8" i="1"/>
  <c r="AZ8" i="1"/>
  <c r="BC7" i="1"/>
  <c r="BB7" i="1"/>
  <c r="BA7" i="1"/>
  <c r="AZ7" i="1"/>
  <c r="BC6" i="1"/>
  <c r="BB6" i="1"/>
  <c r="BA6" i="1"/>
  <c r="AZ6" i="1"/>
  <c r="BC5" i="1"/>
  <c r="BB5" i="1"/>
  <c r="BA5" i="1"/>
  <c r="AZ5" i="1"/>
  <c r="BA4" i="1"/>
  <c r="BB4" i="1"/>
  <c r="BC4" i="1"/>
  <c r="AZ4" i="1"/>
  <c r="AU38" i="1"/>
  <c r="AT38" i="1"/>
  <c r="AU37" i="1"/>
  <c r="AT37" i="1"/>
  <c r="AY29" i="1"/>
  <c r="AX29" i="1"/>
  <c r="AW29" i="1"/>
  <c r="AV29" i="1"/>
  <c r="AU29" i="1"/>
  <c r="AT29" i="1"/>
  <c r="AY28" i="1"/>
  <c r="AX28" i="1"/>
  <c r="AW28" i="1"/>
  <c r="AV28" i="1"/>
  <c r="AU28" i="1"/>
  <c r="AT28" i="1"/>
  <c r="AY20" i="1"/>
  <c r="AX20" i="1"/>
  <c r="AW20" i="1"/>
  <c r="AV20" i="1"/>
  <c r="AU20" i="1"/>
  <c r="AT20" i="1"/>
  <c r="AY19" i="1"/>
  <c r="AX19" i="1"/>
  <c r="AW19" i="1"/>
  <c r="AV19" i="1"/>
  <c r="AU19" i="1"/>
  <c r="AT19" i="1"/>
  <c r="AY11" i="1"/>
  <c r="AX11" i="1"/>
  <c r="AW11" i="1"/>
  <c r="AV11" i="1"/>
  <c r="AU11" i="1"/>
  <c r="AT11" i="1"/>
  <c r="AY10" i="1"/>
  <c r="AX10" i="1"/>
  <c r="AW10" i="1"/>
  <c r="AV10" i="1"/>
  <c r="AU10" i="1"/>
  <c r="AT10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2" i="2"/>
  <c r="AU104" i="2" l="1"/>
  <c r="AR104" i="2"/>
  <c r="AU96" i="2"/>
  <c r="AR96" i="2"/>
  <c r="AU88" i="2"/>
  <c r="AR88" i="2"/>
  <c r="AU80" i="2"/>
  <c r="AR80" i="2"/>
  <c r="AU72" i="2"/>
  <c r="AR72" i="2"/>
  <c r="AU64" i="2"/>
  <c r="AR64" i="2"/>
  <c r="AU56" i="2"/>
  <c r="AR56" i="2"/>
  <c r="AU48" i="2"/>
  <c r="AR48" i="2"/>
  <c r="AU40" i="2"/>
  <c r="AR40" i="2"/>
  <c r="AU36" i="2"/>
  <c r="AR36" i="2"/>
  <c r="AU28" i="2"/>
  <c r="AR28" i="2"/>
  <c r="AU20" i="2"/>
  <c r="AR20" i="2"/>
  <c r="AU12" i="2"/>
  <c r="AR12" i="2"/>
  <c r="AU107" i="2"/>
  <c r="AR107" i="2"/>
  <c r="AU99" i="2"/>
  <c r="AR99" i="2"/>
  <c r="AU91" i="2"/>
  <c r="AR91" i="2"/>
  <c r="AU83" i="2"/>
  <c r="AR83" i="2"/>
  <c r="AU75" i="2"/>
  <c r="AR75" i="2"/>
  <c r="AU67" i="2"/>
  <c r="AR67" i="2"/>
  <c r="AU63" i="2"/>
  <c r="AR63" i="2"/>
  <c r="AU55" i="2"/>
  <c r="AR55" i="2"/>
  <c r="AU47" i="2"/>
  <c r="AR47" i="2"/>
  <c r="AU43" i="2"/>
  <c r="AR43" i="2"/>
  <c r="AU35" i="2"/>
  <c r="AR35" i="2"/>
  <c r="AU27" i="2"/>
  <c r="AR27" i="2"/>
  <c r="AU19" i="2"/>
  <c r="AR19" i="2"/>
  <c r="AU11" i="2"/>
  <c r="AR11" i="2"/>
  <c r="AU2" i="2"/>
  <c r="AR2" i="2"/>
  <c r="AU106" i="2"/>
  <c r="AR106" i="2"/>
  <c r="AU102" i="2"/>
  <c r="AR102" i="2"/>
  <c r="AU98" i="2"/>
  <c r="AR98" i="2"/>
  <c r="AU94" i="2"/>
  <c r="AR94" i="2"/>
  <c r="AU90" i="2"/>
  <c r="AR90" i="2"/>
  <c r="AU86" i="2"/>
  <c r="AR86" i="2"/>
  <c r="AU82" i="2"/>
  <c r="AR82" i="2"/>
  <c r="AU78" i="2"/>
  <c r="AR78" i="2"/>
  <c r="AU74" i="2"/>
  <c r="AR74" i="2"/>
  <c r="AU70" i="2"/>
  <c r="AR70" i="2"/>
  <c r="AU66" i="2"/>
  <c r="AR66" i="2"/>
  <c r="AU62" i="2"/>
  <c r="AR62" i="2"/>
  <c r="AU58" i="2"/>
  <c r="AR58" i="2"/>
  <c r="AU54" i="2"/>
  <c r="AR54" i="2"/>
  <c r="AU50" i="2"/>
  <c r="AR50" i="2"/>
  <c r="AU46" i="2"/>
  <c r="AR46" i="2"/>
  <c r="AU42" i="2"/>
  <c r="AR42" i="2"/>
  <c r="AU38" i="2"/>
  <c r="AR38" i="2"/>
  <c r="AU34" i="2"/>
  <c r="AR34" i="2"/>
  <c r="AU30" i="2"/>
  <c r="AR30" i="2"/>
  <c r="AU26" i="2"/>
  <c r="AR26" i="2"/>
  <c r="AU22" i="2"/>
  <c r="AR22" i="2"/>
  <c r="AU18" i="2"/>
  <c r="AR18" i="2"/>
  <c r="AU14" i="2"/>
  <c r="AR14" i="2"/>
  <c r="AU10" i="2"/>
  <c r="AR10" i="2"/>
  <c r="AU6" i="2"/>
  <c r="AR6" i="2"/>
  <c r="AU108" i="2"/>
  <c r="AR108" i="2"/>
  <c r="AU100" i="2"/>
  <c r="AR100" i="2"/>
  <c r="AU92" i="2"/>
  <c r="AR92" i="2"/>
  <c r="AU84" i="2"/>
  <c r="AR84" i="2"/>
  <c r="AU76" i="2"/>
  <c r="AR76" i="2"/>
  <c r="AU68" i="2"/>
  <c r="AR68" i="2"/>
  <c r="AU60" i="2"/>
  <c r="AR60" i="2"/>
  <c r="AU52" i="2"/>
  <c r="AR52" i="2"/>
  <c r="AU44" i="2"/>
  <c r="AR44" i="2"/>
  <c r="AU32" i="2"/>
  <c r="AR32" i="2"/>
  <c r="AU24" i="2"/>
  <c r="AR24" i="2"/>
  <c r="AU16" i="2"/>
  <c r="AR16" i="2"/>
  <c r="AU8" i="2"/>
  <c r="AR8" i="2"/>
  <c r="AU103" i="2"/>
  <c r="AR103" i="2"/>
  <c r="AU95" i="2"/>
  <c r="AR95" i="2"/>
  <c r="AU87" i="2"/>
  <c r="AR87" i="2"/>
  <c r="AU79" i="2"/>
  <c r="AR79" i="2"/>
  <c r="AU71" i="2"/>
  <c r="AR71" i="2"/>
  <c r="AU59" i="2"/>
  <c r="AR59" i="2"/>
  <c r="AU51" i="2"/>
  <c r="AR51" i="2"/>
  <c r="AU39" i="2"/>
  <c r="AR39" i="2"/>
  <c r="AU31" i="2"/>
  <c r="AR31" i="2"/>
  <c r="AU23" i="2"/>
  <c r="AR23" i="2"/>
  <c r="AU15" i="2"/>
  <c r="AR15" i="2"/>
  <c r="AU7" i="2"/>
  <c r="AR7" i="2"/>
  <c r="AU109" i="2"/>
  <c r="AR109" i="2"/>
  <c r="AU105" i="2"/>
  <c r="AR105" i="2"/>
  <c r="AU101" i="2"/>
  <c r="AR101" i="2"/>
  <c r="AU97" i="2"/>
  <c r="AR97" i="2"/>
  <c r="AU93" i="2"/>
  <c r="AR93" i="2"/>
  <c r="AU89" i="2"/>
  <c r="AR89" i="2"/>
  <c r="AU85" i="2"/>
  <c r="AR85" i="2"/>
  <c r="AU81" i="2"/>
  <c r="AR81" i="2"/>
  <c r="AU77" i="2"/>
  <c r="AR77" i="2"/>
  <c r="AU73" i="2"/>
  <c r="AR73" i="2"/>
  <c r="AU69" i="2"/>
  <c r="AR69" i="2"/>
  <c r="AU65" i="2"/>
  <c r="AR65" i="2"/>
  <c r="AU61" i="2"/>
  <c r="AR61" i="2"/>
  <c r="AU57" i="2"/>
  <c r="AR57" i="2"/>
  <c r="AU53" i="2"/>
  <c r="AR53" i="2"/>
  <c r="AU49" i="2"/>
  <c r="AR49" i="2"/>
  <c r="AU45" i="2"/>
  <c r="AR45" i="2"/>
  <c r="AU41" i="2"/>
  <c r="AR41" i="2"/>
  <c r="AU37" i="2"/>
  <c r="AR37" i="2"/>
  <c r="AU33" i="2"/>
  <c r="AR33" i="2"/>
  <c r="AU29" i="2"/>
  <c r="AR29" i="2"/>
  <c r="AU25" i="2"/>
  <c r="AR25" i="2"/>
  <c r="AU21" i="2"/>
  <c r="AR21" i="2"/>
  <c r="AU17" i="2"/>
  <c r="AR17" i="2"/>
  <c r="AU13" i="2"/>
  <c r="AR13" i="2"/>
  <c r="AU9" i="2"/>
  <c r="AR9" i="2"/>
  <c r="AU5" i="2"/>
  <c r="AR5" i="2"/>
  <c r="BA28" i="1"/>
  <c r="BA37" i="1"/>
  <c r="BB38" i="1"/>
  <c r="BB37" i="1"/>
  <c r="BC38" i="1"/>
  <c r="BC37" i="1"/>
  <c r="AZ28" i="1"/>
  <c r="BB28" i="1"/>
  <c r="BC28" i="1"/>
  <c r="AZ19" i="1"/>
  <c r="BA19" i="1"/>
  <c r="BC20" i="1"/>
  <c r="BB20" i="1"/>
  <c r="AZ10" i="1"/>
  <c r="BB10" i="1"/>
  <c r="BC10" i="1"/>
  <c r="BA11" i="1"/>
  <c r="BB11" i="1"/>
  <c r="BC11" i="1"/>
  <c r="AZ29" i="1"/>
  <c r="AZ11" i="1"/>
  <c r="BA29" i="1"/>
  <c r="BA10" i="1"/>
  <c r="BB29" i="1"/>
  <c r="BC29" i="1"/>
  <c r="AZ20" i="1"/>
  <c r="AZ38" i="1"/>
  <c r="BA20" i="1"/>
  <c r="BA38" i="1"/>
  <c r="DB38" i="1"/>
  <c r="DA38" i="1"/>
  <c r="CZ38" i="1"/>
  <c r="CY38" i="1"/>
  <c r="CX38" i="1"/>
  <c r="CW38" i="1"/>
  <c r="DB37" i="1"/>
  <c r="DA37" i="1"/>
  <c r="CZ37" i="1"/>
  <c r="CY37" i="1"/>
  <c r="CX37" i="1"/>
  <c r="CW37" i="1"/>
  <c r="DF36" i="1"/>
  <c r="DE36" i="1"/>
  <c r="DD36" i="1"/>
  <c r="DC36" i="1"/>
  <c r="DF35" i="1"/>
  <c r="DE35" i="1"/>
  <c r="DD35" i="1"/>
  <c r="DC35" i="1"/>
  <c r="DF33" i="1"/>
  <c r="DE33" i="1"/>
  <c r="DD33" i="1"/>
  <c r="DC33" i="1"/>
  <c r="DF32" i="1"/>
  <c r="DE32" i="1"/>
  <c r="DD32" i="1"/>
  <c r="DC32" i="1"/>
  <c r="DF31" i="1"/>
  <c r="DF38" i="1" s="1"/>
  <c r="DE31" i="1"/>
  <c r="DD31" i="1"/>
  <c r="DC31" i="1"/>
  <c r="DB29" i="1"/>
  <c r="DA29" i="1"/>
  <c r="CZ29" i="1"/>
  <c r="CY29" i="1"/>
  <c r="CX29" i="1"/>
  <c r="CW29" i="1"/>
  <c r="DB28" i="1"/>
  <c r="DA28" i="1"/>
  <c r="CZ28" i="1"/>
  <c r="CY28" i="1"/>
  <c r="CX28" i="1"/>
  <c r="CW28" i="1"/>
  <c r="DF27" i="1"/>
  <c r="DE27" i="1"/>
  <c r="DD27" i="1"/>
  <c r="DC27" i="1"/>
  <c r="DF26" i="1"/>
  <c r="DE26" i="1"/>
  <c r="DD26" i="1"/>
  <c r="DC26" i="1"/>
  <c r="DF25" i="1"/>
  <c r="DE25" i="1"/>
  <c r="DD25" i="1"/>
  <c r="DC25" i="1"/>
  <c r="DF24" i="1"/>
  <c r="DE24" i="1"/>
  <c r="DD24" i="1"/>
  <c r="DC24" i="1"/>
  <c r="DF23" i="1"/>
  <c r="DE23" i="1"/>
  <c r="DD23" i="1"/>
  <c r="DC23" i="1"/>
  <c r="DF22" i="1"/>
  <c r="DF28" i="1" s="1"/>
  <c r="DE22" i="1"/>
  <c r="DE28" i="1" s="1"/>
  <c r="DD22" i="1"/>
  <c r="DC22" i="1"/>
  <c r="DB20" i="1"/>
  <c r="DA20" i="1"/>
  <c r="CZ20" i="1"/>
  <c r="CY20" i="1"/>
  <c r="CX20" i="1"/>
  <c r="CW20" i="1"/>
  <c r="DB19" i="1"/>
  <c r="DA19" i="1"/>
  <c r="CZ19" i="1"/>
  <c r="CY19" i="1"/>
  <c r="CX19" i="1"/>
  <c r="CW19" i="1"/>
  <c r="DF18" i="1"/>
  <c r="DE18" i="1"/>
  <c r="DD18" i="1"/>
  <c r="DC18" i="1"/>
  <c r="DF17" i="1"/>
  <c r="DE17" i="1"/>
  <c r="DD17" i="1"/>
  <c r="DC17" i="1"/>
  <c r="DF16" i="1"/>
  <c r="DE16" i="1"/>
  <c r="DD16" i="1"/>
  <c r="DC16" i="1"/>
  <c r="DF15" i="1"/>
  <c r="DE15" i="1"/>
  <c r="DD15" i="1"/>
  <c r="DC15" i="1"/>
  <c r="DF14" i="1"/>
  <c r="DE14" i="1"/>
  <c r="DD14" i="1"/>
  <c r="DC14" i="1"/>
  <c r="DF13" i="1"/>
  <c r="DE13" i="1"/>
  <c r="DD13" i="1"/>
  <c r="DC13" i="1"/>
  <c r="DB11" i="1"/>
  <c r="DA11" i="1"/>
  <c r="CZ11" i="1"/>
  <c r="CY11" i="1"/>
  <c r="CX11" i="1"/>
  <c r="CW11" i="1"/>
  <c r="DB10" i="1"/>
  <c r="DA10" i="1"/>
  <c r="CZ10" i="1"/>
  <c r="CY10" i="1"/>
  <c r="CX10" i="1"/>
  <c r="CW10" i="1"/>
  <c r="DF9" i="1"/>
  <c r="DE9" i="1"/>
  <c r="DD9" i="1"/>
  <c r="DC9" i="1"/>
  <c r="DF8" i="1"/>
  <c r="DE8" i="1"/>
  <c r="DD8" i="1"/>
  <c r="DC8" i="1"/>
  <c r="DF7" i="1"/>
  <c r="DE7" i="1"/>
  <c r="DD7" i="1"/>
  <c r="DC7" i="1"/>
  <c r="DF6" i="1"/>
  <c r="DE6" i="1"/>
  <c r="DD6" i="1"/>
  <c r="DC6" i="1"/>
  <c r="DF5" i="1"/>
  <c r="DE5" i="1"/>
  <c r="DD5" i="1"/>
  <c r="DC5" i="1"/>
  <c r="DF4" i="1"/>
  <c r="DE4" i="1"/>
  <c r="DD4" i="1"/>
  <c r="DC4" i="1"/>
  <c r="AA10" i="1"/>
  <c r="AC29" i="1"/>
  <c r="AB29" i="1"/>
  <c r="AA29" i="1"/>
  <c r="Z29" i="1"/>
  <c r="Y29" i="1"/>
  <c r="X29" i="1"/>
  <c r="AC28" i="1"/>
  <c r="AB28" i="1"/>
  <c r="AA28" i="1"/>
  <c r="Z28" i="1"/>
  <c r="Y28" i="1"/>
  <c r="X28" i="1"/>
  <c r="AG27" i="1"/>
  <c r="AF27" i="1"/>
  <c r="AE27" i="1"/>
  <c r="AD27" i="1"/>
  <c r="AG26" i="1"/>
  <c r="AF26" i="1"/>
  <c r="AE26" i="1"/>
  <c r="AD26" i="1"/>
  <c r="AG25" i="1"/>
  <c r="AF25" i="1"/>
  <c r="AE25" i="1"/>
  <c r="AD25" i="1"/>
  <c r="AG24" i="1"/>
  <c r="AF24" i="1"/>
  <c r="AE24" i="1"/>
  <c r="AD24" i="1"/>
  <c r="AG23" i="1"/>
  <c r="AF23" i="1"/>
  <c r="AE23" i="1"/>
  <c r="AD23" i="1"/>
  <c r="AG22" i="1"/>
  <c r="AG28" i="1" s="1"/>
  <c r="AF22" i="1"/>
  <c r="AF28" i="1" s="1"/>
  <c r="AE22" i="1"/>
  <c r="AD22" i="1"/>
  <c r="J31" i="1"/>
  <c r="K36" i="1"/>
  <c r="J36" i="1"/>
  <c r="I36" i="1"/>
  <c r="H36" i="1"/>
  <c r="K35" i="1"/>
  <c r="J35" i="1"/>
  <c r="I35" i="1"/>
  <c r="H35" i="1"/>
  <c r="K33" i="1"/>
  <c r="J33" i="1"/>
  <c r="I33" i="1"/>
  <c r="H33" i="1"/>
  <c r="K32" i="1"/>
  <c r="J32" i="1"/>
  <c r="I32" i="1"/>
  <c r="H32" i="1"/>
  <c r="K31" i="1"/>
  <c r="I31" i="1"/>
  <c r="H31" i="1"/>
  <c r="AE4" i="1"/>
  <c r="BY36" i="1"/>
  <c r="BX36" i="1"/>
  <c r="BW36" i="1"/>
  <c r="BV36" i="1"/>
  <c r="BY35" i="1"/>
  <c r="BX35" i="1"/>
  <c r="BW35" i="1"/>
  <c r="BV35" i="1"/>
  <c r="BY33" i="1"/>
  <c r="BX33" i="1"/>
  <c r="BW33" i="1"/>
  <c r="BV33" i="1"/>
  <c r="BY32" i="1"/>
  <c r="BX32" i="1"/>
  <c r="BW32" i="1"/>
  <c r="BV32" i="1"/>
  <c r="BY31" i="1"/>
  <c r="BX31" i="1"/>
  <c r="BW31" i="1"/>
  <c r="BV31" i="1"/>
  <c r="BY27" i="1"/>
  <c r="BX27" i="1"/>
  <c r="BW27" i="1"/>
  <c r="BV27" i="1"/>
  <c r="BY26" i="1"/>
  <c r="BX26" i="1"/>
  <c r="BW26" i="1"/>
  <c r="BV26" i="1"/>
  <c r="BY25" i="1"/>
  <c r="BX25" i="1"/>
  <c r="BW25" i="1"/>
  <c r="BV25" i="1"/>
  <c r="BY24" i="1"/>
  <c r="BX24" i="1"/>
  <c r="BW24" i="1"/>
  <c r="BV24" i="1"/>
  <c r="BY23" i="1"/>
  <c r="BX23" i="1"/>
  <c r="BW23" i="1"/>
  <c r="BV23" i="1"/>
  <c r="BY22" i="1"/>
  <c r="BX22" i="1"/>
  <c r="BW22" i="1"/>
  <c r="BV22" i="1"/>
  <c r="BY9" i="1"/>
  <c r="BX9" i="1"/>
  <c r="BW9" i="1"/>
  <c r="BV9" i="1"/>
  <c r="BY8" i="1"/>
  <c r="BX8" i="1"/>
  <c r="BW8" i="1"/>
  <c r="BV8" i="1"/>
  <c r="BY7" i="1"/>
  <c r="BX7" i="1"/>
  <c r="BW7" i="1"/>
  <c r="BV7" i="1"/>
  <c r="BY6" i="1"/>
  <c r="BX6" i="1"/>
  <c r="BW6" i="1"/>
  <c r="BV6" i="1"/>
  <c r="BY4" i="1"/>
  <c r="BX4" i="1"/>
  <c r="BW4" i="1"/>
  <c r="BV4" i="1"/>
  <c r="BY5" i="1"/>
  <c r="BX5" i="1"/>
  <c r="BW5" i="1"/>
  <c r="BV5" i="1"/>
  <c r="AE5" i="1"/>
  <c r="BW14" i="1"/>
  <c r="BU29" i="1"/>
  <c r="BT29" i="1"/>
  <c r="BS29" i="1"/>
  <c r="BR29" i="1"/>
  <c r="BQ29" i="1"/>
  <c r="BP29" i="1"/>
  <c r="BU28" i="1"/>
  <c r="BT28" i="1"/>
  <c r="BS28" i="1"/>
  <c r="BR28" i="1"/>
  <c r="BQ28" i="1"/>
  <c r="BP28" i="1"/>
  <c r="K37" i="1" l="1"/>
  <c r="DE38" i="1"/>
  <c r="DD28" i="1"/>
  <c r="BW28" i="1"/>
  <c r="DF20" i="1"/>
  <c r="I38" i="1"/>
  <c r="DC11" i="1"/>
  <c r="BY28" i="1"/>
  <c r="K38" i="1"/>
  <c r="BV10" i="1"/>
  <c r="BV28" i="1"/>
  <c r="DE10" i="1"/>
  <c r="DE19" i="1"/>
  <c r="BX29" i="1"/>
  <c r="AD28" i="1"/>
  <c r="BW10" i="1"/>
  <c r="AE28" i="1"/>
  <c r="DD37" i="1"/>
  <c r="DE37" i="1"/>
  <c r="H38" i="1"/>
  <c r="BV29" i="1"/>
  <c r="DD10" i="1"/>
  <c r="DF37" i="1"/>
  <c r="BY29" i="1"/>
  <c r="AD29" i="1"/>
  <c r="DF10" i="1"/>
  <c r="DF11" i="1"/>
  <c r="DF19" i="1"/>
  <c r="BV11" i="1"/>
  <c r="J38" i="1"/>
  <c r="AE29" i="1"/>
  <c r="AF29" i="1"/>
  <c r="AG29" i="1"/>
  <c r="BW11" i="1"/>
  <c r="H37" i="1"/>
  <c r="BY10" i="1"/>
  <c r="J37" i="1"/>
  <c r="DC19" i="1"/>
  <c r="BX10" i="1"/>
  <c r="DD19" i="1"/>
  <c r="I37" i="1"/>
  <c r="DE20" i="1"/>
  <c r="DC28" i="1"/>
  <c r="DC37" i="1"/>
  <c r="DE11" i="1"/>
  <c r="DC29" i="1"/>
  <c r="DD29" i="1"/>
  <c r="DC10" i="1"/>
  <c r="DE29" i="1"/>
  <c r="DF29" i="1"/>
  <c r="DC20" i="1"/>
  <c r="DC38" i="1"/>
  <c r="DD20" i="1"/>
  <c r="DD38" i="1"/>
  <c r="DD11" i="1"/>
  <c r="BX11" i="1"/>
  <c r="BY11" i="1"/>
  <c r="BX28" i="1"/>
  <c r="BV38" i="1"/>
  <c r="BW38" i="1"/>
  <c r="BX38" i="1"/>
  <c r="BY38" i="1"/>
  <c r="BW29" i="1"/>
  <c r="BV37" i="1"/>
  <c r="BW37" i="1"/>
  <c r="BY37" i="1"/>
  <c r="BX37" i="1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K27" i="1" l="1"/>
  <c r="J27" i="1"/>
  <c r="I27" i="1"/>
  <c r="I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H23" i="1"/>
  <c r="H24" i="1"/>
  <c r="H25" i="1"/>
  <c r="H26" i="1"/>
  <c r="H27" i="1"/>
  <c r="H22" i="1"/>
  <c r="I29" i="1" l="1"/>
  <c r="K28" i="1"/>
  <c r="K29" i="1"/>
  <c r="J29" i="1"/>
  <c r="I28" i="1"/>
  <c r="H29" i="1"/>
  <c r="H28" i="1"/>
  <c r="J28" i="1"/>
  <c r="G29" i="1"/>
  <c r="F29" i="1"/>
  <c r="E29" i="1"/>
  <c r="D29" i="1"/>
  <c r="C29" i="1"/>
  <c r="B29" i="1"/>
  <c r="G28" i="1"/>
  <c r="F28" i="1"/>
  <c r="E28" i="1"/>
  <c r="D28" i="1"/>
  <c r="C28" i="1"/>
  <c r="B28" i="1"/>
  <c r="G38" i="1" l="1"/>
  <c r="F38" i="1"/>
  <c r="E38" i="1"/>
  <c r="D38" i="1"/>
  <c r="C38" i="1"/>
  <c r="B38" i="1"/>
  <c r="G37" i="1"/>
  <c r="F37" i="1"/>
  <c r="E37" i="1"/>
  <c r="D37" i="1"/>
  <c r="C37" i="1"/>
  <c r="B37" i="1"/>
  <c r="BU38" i="1"/>
  <c r="BT38" i="1"/>
  <c r="BS38" i="1"/>
  <c r="BR38" i="1"/>
  <c r="BQ38" i="1"/>
  <c r="BP38" i="1"/>
  <c r="BU37" i="1"/>
  <c r="BT37" i="1"/>
  <c r="BS37" i="1"/>
  <c r="BR37" i="1"/>
  <c r="BQ37" i="1"/>
  <c r="BP37" i="1"/>
  <c r="AD32" i="1"/>
  <c r="AE32" i="1"/>
  <c r="AF32" i="1"/>
  <c r="AG32" i="1"/>
  <c r="AD33" i="1"/>
  <c r="AE33" i="1"/>
  <c r="AF33" i="1"/>
  <c r="AG33" i="1"/>
  <c r="AD35" i="1"/>
  <c r="AE35" i="1"/>
  <c r="AF35" i="1"/>
  <c r="AG35" i="1"/>
  <c r="AD36" i="1"/>
  <c r="AE36" i="1"/>
  <c r="AF36" i="1"/>
  <c r="AG36" i="1"/>
  <c r="AE31" i="1"/>
  <c r="AF31" i="1"/>
  <c r="AG31" i="1"/>
  <c r="AD31" i="1"/>
  <c r="Y38" i="1"/>
  <c r="Z38" i="1"/>
  <c r="AA38" i="1"/>
  <c r="AB38" i="1"/>
  <c r="AC38" i="1"/>
  <c r="X38" i="1"/>
  <c r="Y37" i="1"/>
  <c r="Z37" i="1"/>
  <c r="AA37" i="1"/>
  <c r="AB37" i="1"/>
  <c r="AC37" i="1"/>
  <c r="X37" i="1"/>
  <c r="AE38" i="1" l="1"/>
  <c r="AF38" i="1"/>
  <c r="AE37" i="1"/>
  <c r="AD38" i="1"/>
  <c r="AG38" i="1"/>
  <c r="AD37" i="1"/>
  <c r="AF37" i="1"/>
  <c r="AG37" i="1"/>
  <c r="BW13" i="1"/>
  <c r="BX13" i="1"/>
  <c r="BY13" i="1"/>
  <c r="BX14" i="1"/>
  <c r="BY14" i="1"/>
  <c r="BW15" i="1"/>
  <c r="BX15" i="1"/>
  <c r="BY15" i="1"/>
  <c r="BW16" i="1"/>
  <c r="BX16" i="1"/>
  <c r="BY16" i="1"/>
  <c r="BW17" i="1"/>
  <c r="BX17" i="1"/>
  <c r="BY17" i="1"/>
  <c r="BW18" i="1"/>
  <c r="BX18" i="1"/>
  <c r="BY18" i="1"/>
  <c r="BV14" i="1"/>
  <c r="BV15" i="1"/>
  <c r="BV16" i="1"/>
  <c r="BV17" i="1"/>
  <c r="BV18" i="1"/>
  <c r="BV13" i="1"/>
  <c r="BU20" i="1"/>
  <c r="BT20" i="1"/>
  <c r="BS20" i="1"/>
  <c r="BR20" i="1"/>
  <c r="BQ20" i="1"/>
  <c r="BP20" i="1"/>
  <c r="BU19" i="1"/>
  <c r="BT19" i="1"/>
  <c r="BS19" i="1"/>
  <c r="BR19" i="1"/>
  <c r="BQ19" i="1"/>
  <c r="BP19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D14" i="1"/>
  <c r="AD15" i="1"/>
  <c r="AD16" i="1"/>
  <c r="AD17" i="1"/>
  <c r="AD18" i="1"/>
  <c r="AD13" i="1"/>
  <c r="AC20" i="1"/>
  <c r="AB20" i="1"/>
  <c r="AA20" i="1"/>
  <c r="Z20" i="1"/>
  <c r="Y20" i="1"/>
  <c r="X20" i="1"/>
  <c r="AC19" i="1"/>
  <c r="AB19" i="1"/>
  <c r="AA19" i="1"/>
  <c r="Z19" i="1"/>
  <c r="Y19" i="1"/>
  <c r="X19" i="1"/>
  <c r="AE20" i="1" l="1"/>
  <c r="AG20" i="1"/>
  <c r="BW20" i="1"/>
  <c r="BY20" i="1"/>
  <c r="AD20" i="1"/>
  <c r="BV20" i="1"/>
  <c r="AF19" i="1"/>
  <c r="BX20" i="1"/>
  <c r="AE19" i="1"/>
  <c r="AF20" i="1"/>
  <c r="BX19" i="1"/>
  <c r="AG19" i="1"/>
  <c r="BY19" i="1"/>
  <c r="BW19" i="1"/>
  <c r="AD19" i="1"/>
  <c r="BV19" i="1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H18" i="1" l="1"/>
  <c r="I18" i="1"/>
  <c r="K18" i="1"/>
  <c r="K17" i="1"/>
  <c r="J17" i="1"/>
  <c r="I17" i="1"/>
  <c r="H17" i="1"/>
  <c r="H14" i="1" l="1"/>
  <c r="I14" i="1"/>
  <c r="J14" i="1"/>
  <c r="K14" i="1"/>
  <c r="H15" i="1"/>
  <c r="I15" i="1"/>
  <c r="J15" i="1"/>
  <c r="K15" i="1"/>
  <c r="H16" i="1"/>
  <c r="I16" i="1"/>
  <c r="J16" i="1"/>
  <c r="K16" i="1"/>
  <c r="I13" i="1"/>
  <c r="K13" i="1"/>
  <c r="J13" i="1"/>
  <c r="H13" i="1"/>
  <c r="G20" i="1"/>
  <c r="F20" i="1"/>
  <c r="E20" i="1"/>
  <c r="D20" i="1"/>
  <c r="C20" i="1"/>
  <c r="B20" i="1"/>
  <c r="G19" i="1"/>
  <c r="F19" i="1"/>
  <c r="E19" i="1"/>
  <c r="D19" i="1"/>
  <c r="C19" i="1"/>
  <c r="B19" i="1"/>
  <c r="I20" i="1" l="1"/>
  <c r="K20" i="1"/>
  <c r="I19" i="1"/>
  <c r="H19" i="1"/>
  <c r="J20" i="1"/>
  <c r="H20" i="1"/>
  <c r="J19" i="1"/>
  <c r="K19" i="1"/>
  <c r="AF4" i="1"/>
  <c r="AG4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D5" i="1"/>
  <c r="AD6" i="1"/>
  <c r="AD7" i="1"/>
  <c r="AD8" i="1"/>
  <c r="AD9" i="1"/>
  <c r="AD4" i="1"/>
  <c r="AC11" i="1"/>
  <c r="AB11" i="1"/>
  <c r="AA11" i="1"/>
  <c r="Z11" i="1"/>
  <c r="Y11" i="1"/>
  <c r="X11" i="1"/>
  <c r="AC10" i="1"/>
  <c r="AB10" i="1"/>
  <c r="Z10" i="1"/>
  <c r="Y10" i="1"/>
  <c r="X10" i="1"/>
  <c r="I4" i="1"/>
  <c r="J4" i="1"/>
  <c r="K4" i="1"/>
  <c r="H4" i="1"/>
  <c r="BU11" i="1"/>
  <c r="BT11" i="1"/>
  <c r="BS11" i="1"/>
  <c r="BR11" i="1"/>
  <c r="BQ11" i="1"/>
  <c r="BP11" i="1"/>
  <c r="BU10" i="1"/>
  <c r="BT10" i="1"/>
  <c r="BS10" i="1"/>
  <c r="BR10" i="1"/>
  <c r="BQ10" i="1"/>
  <c r="BP10" i="1"/>
  <c r="I11" i="1" l="1"/>
  <c r="K10" i="1"/>
  <c r="K11" i="1"/>
  <c r="H11" i="1"/>
  <c r="J11" i="1"/>
  <c r="J10" i="1"/>
  <c r="AF11" i="1"/>
  <c r="H10" i="1"/>
  <c r="AD10" i="1"/>
  <c r="I10" i="1"/>
  <c r="AG11" i="1"/>
  <c r="AE11" i="1"/>
  <c r="AD11" i="1"/>
  <c r="AE10" i="1"/>
  <c r="AF10" i="1"/>
  <c r="AG10" i="1"/>
  <c r="Q2" i="2" l="1"/>
  <c r="C11" i="1" l="1"/>
  <c r="D11" i="1"/>
  <c r="E11" i="1"/>
  <c r="F11" i="1"/>
  <c r="G11" i="1"/>
  <c r="B11" i="1"/>
  <c r="F10" i="1"/>
  <c r="G10" i="1"/>
  <c r="C10" i="1" l="1"/>
  <c r="D10" i="1"/>
  <c r="E10" i="1"/>
  <c r="B10" i="1"/>
  <c r="V4" i="2"/>
  <c r="V3" i="2"/>
  <c r="AU3" i="2" l="1"/>
  <c r="AR3" i="2"/>
  <c r="AU4" i="2"/>
  <c r="AR4" i="2"/>
</calcChain>
</file>

<file path=xl/sharedStrings.xml><?xml version="1.0" encoding="utf-8"?>
<sst xmlns="http://schemas.openxmlformats.org/spreadsheetml/2006/main" count="605" uniqueCount="116">
  <si>
    <t>ML1</t>
  </si>
  <si>
    <t>ML2</t>
  </si>
  <si>
    <t>ML3</t>
  </si>
  <si>
    <t>ML4</t>
  </si>
  <si>
    <t>ML5</t>
  </si>
  <si>
    <t>ML6</t>
  </si>
  <si>
    <t>mean</t>
  </si>
  <si>
    <t>total_BMC</t>
  </si>
  <si>
    <t>c01_BMC</t>
  </si>
  <si>
    <t>c02_BMC</t>
  </si>
  <si>
    <t>c03_BMC</t>
  </si>
  <si>
    <t>c04_BMC</t>
  </si>
  <si>
    <t>c05_BMC</t>
  </si>
  <si>
    <t>c06_BMC</t>
  </si>
  <si>
    <t>c07_BMC</t>
  </si>
  <si>
    <t>c08_BMC</t>
  </si>
  <si>
    <t>c09_BMC</t>
  </si>
  <si>
    <t>c10_BMC</t>
  </si>
  <si>
    <t>bonestiffness</t>
  </si>
  <si>
    <t>bv/tv</t>
  </si>
  <si>
    <t>ct.th</t>
  </si>
  <si>
    <t>tt.ar</t>
  </si>
  <si>
    <t>ct.ar</t>
  </si>
  <si>
    <t>PTH</t>
  </si>
  <si>
    <t>ML</t>
  </si>
  <si>
    <t>group</t>
  </si>
  <si>
    <t>id</t>
  </si>
  <si>
    <t>week</t>
  </si>
  <si>
    <t>PTH1</t>
  </si>
  <si>
    <t>PTH2</t>
  </si>
  <si>
    <t>PTH3</t>
  </si>
  <si>
    <t>PTH4</t>
  </si>
  <si>
    <t>PTH5</t>
  </si>
  <si>
    <t>PTH6</t>
  </si>
  <si>
    <t>Total BMC</t>
  </si>
  <si>
    <t>OVX1</t>
  </si>
  <si>
    <t>OVX2</t>
  </si>
  <si>
    <t>OVX3</t>
  </si>
  <si>
    <t>OVX4</t>
  </si>
  <si>
    <t>OVX5</t>
  </si>
  <si>
    <t>PTHML</t>
  </si>
  <si>
    <t>PTHML1</t>
  </si>
  <si>
    <t>PTHML2</t>
  </si>
  <si>
    <t>PTHML3</t>
  </si>
  <si>
    <t>PTHML4</t>
  </si>
  <si>
    <t>PTHML5</t>
  </si>
  <si>
    <t>PTHML6</t>
  </si>
  <si>
    <t>Bone stiffness</t>
  </si>
  <si>
    <t>Cortical thickness</t>
  </si>
  <si>
    <t>sd</t>
  </si>
  <si>
    <t>BV/TV</t>
  </si>
  <si>
    <t>c01_BV</t>
  </si>
  <si>
    <t>total_BV</t>
  </si>
  <si>
    <t>c02_BV</t>
  </si>
  <si>
    <t>c03_BV</t>
  </si>
  <si>
    <t>c04_BV</t>
  </si>
  <si>
    <t>c05_BV</t>
  </si>
  <si>
    <t>c06_BV</t>
  </si>
  <si>
    <t>c07_BV</t>
  </si>
  <si>
    <t>c08_BV</t>
  </si>
  <si>
    <t>c09_BV</t>
  </si>
  <si>
    <t>c10_BV</t>
  </si>
  <si>
    <t>Tot BV</t>
  </si>
  <si>
    <t>80%L</t>
  </si>
  <si>
    <t>ML+PTH</t>
  </si>
  <si>
    <t>mm³</t>
  </si>
  <si>
    <t>%</t>
  </si>
  <si>
    <t>1/mm</t>
  </si>
  <si>
    <t>µm</t>
  </si>
  <si>
    <t>mm HA</t>
  </si>
  <si>
    <t>total_TV</t>
  </si>
  <si>
    <t>c01_TV</t>
  </si>
  <si>
    <t>c02_TV</t>
  </si>
  <si>
    <t>c03_TV</t>
  </si>
  <si>
    <t>c04_TV</t>
  </si>
  <si>
    <t>c05_TV</t>
  </si>
  <si>
    <t>c06_TV</t>
  </si>
  <si>
    <t>c07_TV</t>
  </si>
  <si>
    <t>c08_TV</t>
  </si>
  <si>
    <t>c09_TV</t>
  </si>
  <si>
    <t>c10_TV</t>
  </si>
  <si>
    <t>total_BVTV</t>
  </si>
  <si>
    <t>Total_BV/TV</t>
  </si>
  <si>
    <t>Total_TV</t>
  </si>
  <si>
    <t>(should I normalise by height?)</t>
  </si>
  <si>
    <t>length_mm</t>
  </si>
  <si>
    <t>80%length_mm</t>
  </si>
  <si>
    <t>80%length</t>
  </si>
  <si>
    <t>mm</t>
  </si>
  <si>
    <t>Ct.Ar</t>
  </si>
  <si>
    <t>mm2</t>
  </si>
  <si>
    <t>CtAr</t>
  </si>
  <si>
    <t>TtAr</t>
  </si>
  <si>
    <t>failure_load</t>
  </si>
  <si>
    <t>Failure Load</t>
  </si>
  <si>
    <t>N</t>
  </si>
  <si>
    <t>total_bmc</t>
  </si>
  <si>
    <t>Polar Moment</t>
  </si>
  <si>
    <t>Polar_J</t>
  </si>
  <si>
    <t>mm2 - midshaft only</t>
  </si>
  <si>
    <t>ovx</t>
  </si>
  <si>
    <t>bmc</t>
  </si>
  <si>
    <t>stiffness</t>
  </si>
  <si>
    <t>strength</t>
  </si>
  <si>
    <t>bmc-new</t>
  </si>
  <si>
    <t>1w14</t>
  </si>
  <si>
    <t>2w14</t>
  </si>
  <si>
    <t>3w14</t>
  </si>
  <si>
    <t>5w14</t>
  </si>
  <si>
    <t>6w14</t>
  </si>
  <si>
    <t>1w16</t>
  </si>
  <si>
    <t>2w16</t>
  </si>
  <si>
    <t>etc</t>
  </si>
  <si>
    <t>5w20</t>
  </si>
  <si>
    <t>6w20</t>
  </si>
  <si>
    <t>OVX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</si>
</sst>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0" xfId="0" applyFill="1" applyBorder="1"/>
    <xf numFmtId="0" fontId="0" fillId="5" borderId="2" xfId="0" applyFill="1" applyBorder="1"/>
    <xf numFmtId="0" fontId="1" fillId="4" borderId="4" xfId="0" applyFont="1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4" borderId="6" xfId="0" applyFont="1" applyFill="1" applyBorder="1"/>
    <xf numFmtId="0" fontId="1" fillId="4" borderId="5" xfId="0" applyFont="1" applyFill="1" applyBorder="1"/>
    <xf numFmtId="0" fontId="1" fillId="5" borderId="6" xfId="0" applyFont="1" applyFill="1" applyBorder="1"/>
    <xf numFmtId="0" fontId="1" fillId="5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" fontId="1" fillId="0" borderId="2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165" fontId="1" fillId="0" borderId="2" xfId="0" applyNumberFormat="1" applyFont="1" applyBorder="1"/>
    <xf numFmtId="0" fontId="0" fillId="3" borderId="8" xfId="0" applyFill="1" applyBorder="1"/>
    <xf numFmtId="164" fontId="1" fillId="0" borderId="2" xfId="0" applyNumberFormat="1" applyFont="1" applyBorder="1"/>
    <xf numFmtId="166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65" fontId="0" fillId="3" borderId="0" xfId="0" applyNumberFormat="1" applyFill="1" applyBorder="1"/>
    <xf numFmtId="165" fontId="0" fillId="3" borderId="2" xfId="0" applyNumberForma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164" fontId="1" fillId="0" borderId="9" xfId="0" applyNumberFormat="1" applyFont="1" applyBorder="1"/>
    <xf numFmtId="164" fontId="1" fillId="0" borderId="1" xfId="0" applyNumberFormat="1" applyFont="1" applyBorder="1"/>
    <xf numFmtId="164" fontId="1" fillId="0" borderId="8" xfId="0" applyNumberFormat="1" applyFont="1" applyBorder="1"/>
    <xf numFmtId="2" fontId="1" fillId="0" borderId="8" xfId="0" applyNumberFormat="1" applyFont="1" applyBorder="1"/>
    <xf numFmtId="0" fontId="0" fillId="5" borderId="0" xfId="0" applyFill="1"/>
    <xf numFmtId="0" fontId="0" fillId="2" borderId="9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8" xfId="0" applyFill="1" applyBorder="1"/>
    <xf numFmtId="0" fontId="0" fillId="6" borderId="0" xfId="0" applyFill="1"/>
    <xf numFmtId="0" fontId="0" fillId="6" borderId="0" xfId="0" applyFill="1" applyBorder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10" xfId="0" applyFill="1" applyBorder="1"/>
    <xf numFmtId="0" fontId="0" fillId="0" borderId="0" xfId="0" applyFill="1" applyBorder="1"/>
    <xf numFmtId="164" fontId="0" fillId="0" borderId="0" xfId="0" applyNumberFormat="1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Sheet1!$AD$11:$AG$11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3.5923506607574045</c:v>
                  </c:pt>
                  <c:pt idx="2">
                    <c:v>2.743942552601716</c:v>
                  </c:pt>
                  <c:pt idx="3">
                    <c:v>4.9594626503399191</c:v>
                  </c:pt>
                </c:numCache>
              </c:numRef>
            </c:plus>
            <c:minus>
              <c:numRef>
                <c:f>Sheet1!$AD$11:$AG$11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3.5923506607574045</c:v>
                  </c:pt>
                  <c:pt idx="2">
                    <c:v>2.743942552601716</c:v>
                  </c:pt>
                  <c:pt idx="3">
                    <c:v>4.9594626503399191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Sheet1!$DN$10:$DQ$10</c:f>
              <c:numCache>
                <c:formatCode>0.0</c:formatCode>
                <c:ptCount val="4"/>
                <c:pt idx="0">
                  <c:v>0</c:v>
                </c:pt>
                <c:pt idx="1">
                  <c:v>7.1027646339744868</c:v>
                </c:pt>
                <c:pt idx="2">
                  <c:v>16.165259177383188</c:v>
                </c:pt>
                <c:pt idx="3">
                  <c:v>18.540126289391029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A91-B3E7-DA0EEE6CB717}"/>
            </c:ext>
          </c:extLst>
        </c:ser>
        <c:ser>
          <c:idx val="7"/>
          <c:order val="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Sheet1!$AD$20:$AG$20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1.4371289127075109</c:v>
                  </c:pt>
                  <c:pt idx="2">
                    <c:v>1.9906556287211927</c:v>
                  </c:pt>
                  <c:pt idx="3">
                    <c:v>4.5951870582197438</c:v>
                  </c:pt>
                </c:numCache>
              </c:numRef>
            </c:plus>
            <c:minus>
              <c:numRef>
                <c:f>Sheet1!$AD$20:$AG$20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1.4371289127075109</c:v>
                  </c:pt>
                  <c:pt idx="2">
                    <c:v>1.9906556287211927</c:v>
                  </c:pt>
                  <c:pt idx="3">
                    <c:v>4.5951870582197438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Sheet1!$DN$19:$DQ$19</c:f>
              <c:numCache>
                <c:formatCode>0.0</c:formatCode>
                <c:ptCount val="4"/>
                <c:pt idx="0">
                  <c:v>0</c:v>
                </c:pt>
                <c:pt idx="1">
                  <c:v>5.8768956020806664</c:v>
                </c:pt>
                <c:pt idx="2">
                  <c:v>9.8101864924830924</c:v>
                </c:pt>
                <c:pt idx="3">
                  <c:v>10.95552418517164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6-4A91-B3E7-DA0EEE6CB717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Sheet1!$DN$29:$DQ$29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1.1306148246672816</c:v>
                  </c:pt>
                  <c:pt idx="2">
                    <c:v>1.3068117020273786</c:v>
                  </c:pt>
                  <c:pt idx="3">
                    <c:v>7.4615674169958615</c:v>
                  </c:pt>
                </c:numCache>
              </c:numRef>
            </c:plus>
            <c:minus>
              <c:numRef>
                <c:f>Sheet1!$DN$29:$DQ$29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1.1306148246672816</c:v>
                  </c:pt>
                  <c:pt idx="2">
                    <c:v>1.3068117020273786</c:v>
                  </c:pt>
                  <c:pt idx="3">
                    <c:v>7.4615674169958615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Sheet1!$DN$28:$DQ$28</c:f>
              <c:numCache>
                <c:formatCode>0.0</c:formatCode>
                <c:ptCount val="4"/>
                <c:pt idx="0">
                  <c:v>0</c:v>
                </c:pt>
                <c:pt idx="1">
                  <c:v>8.8213656832019556</c:v>
                </c:pt>
                <c:pt idx="2">
                  <c:v>18.539961945981684</c:v>
                </c:pt>
                <c:pt idx="3">
                  <c:v>23.210357674270131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6-4A91-B3E7-DA0EEE6C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</a:t>
                </a:r>
                <a:r>
                  <a:rPr lang="en-GB" baseline="0"/>
                  <a:t> Volume</a:t>
                </a:r>
                <a:r>
                  <a:rPr lang="en-GB"/>
                  <a:t>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Sheet1!$H$20:$K$20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4.9061479340390353</c:v>
                  </c:pt>
                  <c:pt idx="2">
                    <c:v>5.6889630699708373</c:v>
                  </c:pt>
                  <c:pt idx="3">
                    <c:v>4.1257141926847183</c:v>
                  </c:pt>
                </c:numCache>
              </c:numRef>
            </c:plus>
            <c:minus>
              <c:numRef>
                <c:f>Sheet1!$H$20:$K$20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4.9061479340390353</c:v>
                  </c:pt>
                  <c:pt idx="2">
                    <c:v>5.6889630699708373</c:v>
                  </c:pt>
                  <c:pt idx="3">
                    <c:v>4.1257141926847183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Sheet1!$AD$19:$AG$19</c:f>
              <c:numCache>
                <c:formatCode>0.0</c:formatCode>
                <c:ptCount val="4"/>
                <c:pt idx="0">
                  <c:v>0</c:v>
                </c:pt>
                <c:pt idx="1">
                  <c:v>18.49650651425554</c:v>
                </c:pt>
                <c:pt idx="2">
                  <c:v>22.404555372904529</c:v>
                </c:pt>
                <c:pt idx="3">
                  <c:v>19.068564566025984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5-448A-A54F-CAB737A34B0E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Sheet1!$H$11:$K$11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4.0909097651500588</c:v>
                  </c:pt>
                  <c:pt idx="2">
                    <c:v>5.5566569881833949</c:v>
                  </c:pt>
                  <c:pt idx="3">
                    <c:v>7.2918302093399001</c:v>
                  </c:pt>
                </c:numCache>
              </c:numRef>
            </c:plus>
            <c:minus>
              <c:numRef>
                <c:f>Sheet1!$H$11:$K$11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4.0909097651500588</c:v>
                  </c:pt>
                  <c:pt idx="2">
                    <c:v>5.5566569881833949</c:v>
                  </c:pt>
                  <c:pt idx="3">
                    <c:v>7.2918302093399001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Sheet1!$AD$10:$AG$10</c:f>
              <c:numCache>
                <c:formatCode>0.0</c:formatCode>
                <c:ptCount val="4"/>
                <c:pt idx="0">
                  <c:v>0</c:v>
                </c:pt>
                <c:pt idx="1">
                  <c:v>14.063202347777755</c:v>
                </c:pt>
                <c:pt idx="2">
                  <c:v>23.01053394451915</c:v>
                </c:pt>
                <c:pt idx="3">
                  <c:v>17.224717613943398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5-448A-A54F-CAB737A34B0E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Sheet1!$H$29:$K$29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5.2402708007404595</c:v>
                  </c:pt>
                  <c:pt idx="2">
                    <c:v>9.9586595092317722</c:v>
                  </c:pt>
                  <c:pt idx="3">
                    <c:v>11.110844469991536</c:v>
                  </c:pt>
                </c:numCache>
              </c:numRef>
            </c:plus>
            <c:minus>
              <c:numRef>
                <c:f>Sheet1!$H$29:$K$29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5.2402708007404595</c:v>
                  </c:pt>
                  <c:pt idx="2">
                    <c:v>9.9586595092317722</c:v>
                  </c:pt>
                  <c:pt idx="3">
                    <c:v>11.110844469991536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Sheet1!$AD$28:$AG$28</c:f>
              <c:numCache>
                <c:formatCode>0.0</c:formatCode>
                <c:ptCount val="4"/>
                <c:pt idx="0">
                  <c:v>0</c:v>
                </c:pt>
                <c:pt idx="1">
                  <c:v>19.070488819101481</c:v>
                </c:pt>
                <c:pt idx="2">
                  <c:v>28.487760141380118</c:v>
                </c:pt>
                <c:pt idx="3">
                  <c:v>28.539464137916706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5-448A-A54F-CAB737A34B0E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Sheet1!$AD$38:$AG$38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1.6028094998550533</c:v>
                  </c:pt>
                  <c:pt idx="2">
                    <c:v>1.1125368373138866</c:v>
                  </c:pt>
                  <c:pt idx="3">
                    <c:v>2.3944215143471972</c:v>
                  </c:pt>
                </c:numCache>
              </c:numRef>
            </c:plus>
            <c:minus>
              <c:numRef>
                <c:f>Sheet1!$AD$38:$AG$38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1.6028094998550533</c:v>
                  </c:pt>
                  <c:pt idx="2">
                    <c:v>1.1125368373138866</c:v>
                  </c:pt>
                  <c:pt idx="3">
                    <c:v>2.3944215143471972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Sheet1!$AD$37:$AG$37</c:f>
              <c:numCache>
                <c:formatCode>0.0</c:formatCode>
                <c:ptCount val="4"/>
                <c:pt idx="0">
                  <c:v>0</c:v>
                </c:pt>
                <c:pt idx="1">
                  <c:v>2.3144590133524825</c:v>
                </c:pt>
                <c:pt idx="2">
                  <c:v>4.607718709812179</c:v>
                </c:pt>
                <c:pt idx="3">
                  <c:v>4.5242899830583667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0-425E-8CB1-2079280E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BMC: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08333333333334"/>
          <c:y val="4.7428915135608048E-2"/>
          <c:w val="0.27903487700972596"/>
          <c:h val="0.240806357538640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Sheet1!$S$20:$V$20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3.0578342236565215</c:v>
                  </c:pt>
                  <c:pt idx="2">
                    <c:v>3.8102492920300093</c:v>
                  </c:pt>
                  <c:pt idx="3">
                    <c:v>2.7698154324015678</c:v>
                  </c:pt>
                </c:numCache>
              </c:numRef>
            </c:plus>
            <c:minus>
              <c:numRef>
                <c:f>Sheet1!$S$20:$V$20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3.0578342236565215</c:v>
                  </c:pt>
                  <c:pt idx="2">
                    <c:v>3.8102492920300093</c:v>
                  </c:pt>
                  <c:pt idx="3">
                    <c:v>2.7698154324015678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Sheet1!$S$19:$V$19</c:f>
              <c:numCache>
                <c:formatCode>0.0</c:formatCode>
                <c:ptCount val="4"/>
                <c:pt idx="0">
                  <c:v>0</c:v>
                </c:pt>
                <c:pt idx="1">
                  <c:v>14.586234574472391</c:v>
                </c:pt>
                <c:pt idx="2">
                  <c:v>20.120879628630629</c:v>
                </c:pt>
                <c:pt idx="3">
                  <c:v>20.190599791655039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7-423F-889A-7F272AA1AECA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Sheet1!$S$11:$V$11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3.7097805329089799</c:v>
                  </c:pt>
                  <c:pt idx="2">
                    <c:v>3.8579017366348953</c:v>
                  </c:pt>
                  <c:pt idx="3">
                    <c:v>5.3329853369688012</c:v>
                  </c:pt>
                </c:numCache>
              </c:numRef>
            </c:plus>
            <c:minus>
              <c:numRef>
                <c:f>Sheet1!$S$11:$V$11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3.7097805329089799</c:v>
                  </c:pt>
                  <c:pt idx="2">
                    <c:v>3.8579017366348953</c:v>
                  </c:pt>
                  <c:pt idx="3">
                    <c:v>5.3329853369688012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Sheet1!$S$10:$V$10</c:f>
              <c:numCache>
                <c:formatCode>0.0</c:formatCode>
                <c:ptCount val="4"/>
                <c:pt idx="0">
                  <c:v>0</c:v>
                </c:pt>
                <c:pt idx="1">
                  <c:v>14.136259198682145</c:v>
                </c:pt>
                <c:pt idx="2">
                  <c:v>22.882688662224684</c:v>
                </c:pt>
                <c:pt idx="3">
                  <c:v>20.522240084438049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7-423F-889A-7F272AA1AECA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Sheet1!$S$29:$V$29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3.511319115654389</c:v>
                  </c:pt>
                  <c:pt idx="2">
                    <c:v>5.7077659519953494</c:v>
                  </c:pt>
                  <c:pt idx="3">
                    <c:v>7.328155969250564</c:v>
                  </c:pt>
                </c:numCache>
              </c:numRef>
            </c:plus>
            <c:minus>
              <c:numRef>
                <c:f>Sheet1!$S$29:$V$29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3.511319115654389</c:v>
                  </c:pt>
                  <c:pt idx="2">
                    <c:v>5.7077659519953494</c:v>
                  </c:pt>
                  <c:pt idx="3">
                    <c:v>7.328155969250564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Sheet1!$S$28:$V$28</c:f>
              <c:numCache>
                <c:formatCode>0.0</c:formatCode>
                <c:ptCount val="4"/>
                <c:pt idx="0">
                  <c:v>0</c:v>
                </c:pt>
                <c:pt idx="1">
                  <c:v>20.2773231981738</c:v>
                </c:pt>
                <c:pt idx="2">
                  <c:v>31.453065910928444</c:v>
                </c:pt>
                <c:pt idx="3">
                  <c:v>29.202714443230757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67-423F-889A-7F272AA1AECA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Sheet1!$S$38:$V$38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3.1442155411804826</c:v>
                  </c:pt>
                  <c:pt idx="2">
                    <c:v>4.1938103262554778</c:v>
                  </c:pt>
                  <c:pt idx="3">
                    <c:v>4.0239368460755101</c:v>
                  </c:pt>
                </c:numCache>
              </c:numRef>
            </c:plus>
            <c:minus>
              <c:numRef>
                <c:f>Sheet1!$S$38:$V$38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3.1442155411804826</c:v>
                  </c:pt>
                  <c:pt idx="2">
                    <c:v>4.1938103262554778</c:v>
                  </c:pt>
                  <c:pt idx="3">
                    <c:v>4.0239368460755101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Sheet1!$S$37:$V$37</c:f>
              <c:numCache>
                <c:formatCode>0.0</c:formatCode>
                <c:ptCount val="4"/>
                <c:pt idx="0">
                  <c:v>0</c:v>
                </c:pt>
                <c:pt idx="1">
                  <c:v>3.3922967027744013</c:v>
                </c:pt>
                <c:pt idx="2">
                  <c:v>3.6494925171549228</c:v>
                </c:pt>
                <c:pt idx="3">
                  <c:v>1.0023829957148032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3-47AB-87CF-834AB83D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At val="-10"/>
        <c:crossBetween val="midCat"/>
        <c:majorUnit val="2"/>
      </c:valAx>
      <c:valAx>
        <c:axId val="314752344"/>
        <c:scaling>
          <c:orientation val="minMax"/>
          <c:max val="5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 Load: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08333333333334"/>
          <c:y val="4.7428915135608048E-2"/>
          <c:w val="0.2772911390357945"/>
          <c:h val="0.2454359871682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769083333333331"/>
                  <c:y val="-0.29594269466316708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Sheet2!$Q$38:$Q$73</c:f>
              <c:numCache>
                <c:formatCode>General</c:formatCode>
                <c:ptCount val="36"/>
                <c:pt idx="0">
                  <c:v>9482.9849502450998</c:v>
                </c:pt>
                <c:pt idx="1">
                  <c:v>10128.866589710828</c:v>
                </c:pt>
                <c:pt idx="2">
                  <c:v>10259.706923023741</c:v>
                </c:pt>
                <c:pt idx="3">
                  <c:v>9133.7152615828327</c:v>
                </c:pt>
                <c:pt idx="4">
                  <c:v>10193.904598995543</c:v>
                </c:pt>
                <c:pt idx="5">
                  <c:v>9212.4094375751229</c:v>
                </c:pt>
                <c:pt idx="6">
                  <c:v>9656.3067352838243</c:v>
                </c:pt>
                <c:pt idx="7">
                  <c:v>10044.508815385256</c:v>
                </c:pt>
                <c:pt idx="8">
                  <c:v>10026.974331892729</c:v>
                </c:pt>
                <c:pt idx="9">
                  <c:v>9179.1739108614165</c:v>
                </c:pt>
                <c:pt idx="10">
                  <c:v>10499.074451957957</c:v>
                </c:pt>
                <c:pt idx="11">
                  <c:v>9414.6526940456606</c:v>
                </c:pt>
                <c:pt idx="12">
                  <c:v>9674.4616980728406</c:v>
                </c:pt>
                <c:pt idx="13">
                  <c:v>9952.4997138501258</c:v>
                </c:pt>
                <c:pt idx="14">
                  <c:v>10150.108034207968</c:v>
                </c:pt>
                <c:pt idx="15">
                  <c:v>9146.8132217727725</c:v>
                </c:pt>
                <c:pt idx="16">
                  <c:v>10642.287742694147</c:v>
                </c:pt>
                <c:pt idx="17">
                  <c:v>9710.1023241312614</c:v>
                </c:pt>
                <c:pt idx="18">
                  <c:v>11224.996481735894</c:v>
                </c:pt>
                <c:pt idx="19">
                  <c:v>11888.427317817101</c:v>
                </c:pt>
                <c:pt idx="20">
                  <c:v>11955.41057148136</c:v>
                </c:pt>
                <c:pt idx="21">
                  <c:v>10861.076115131887</c:v>
                </c:pt>
                <c:pt idx="22">
                  <c:v>12783.051151650368</c:v>
                </c:pt>
                <c:pt idx="23">
                  <c:v>11541.132507730823</c:v>
                </c:pt>
                <c:pt idx="24">
                  <c:v>11785.103286393265</c:v>
                </c:pt>
                <c:pt idx="25">
                  <c:v>12161.717191072865</c:v>
                </c:pt>
                <c:pt idx="26">
                  <c:v>12194.613282064538</c:v>
                </c:pt>
                <c:pt idx="27">
                  <c:v>11265.935273872501</c:v>
                </c:pt>
                <c:pt idx="28">
                  <c:v>13399.357175167055</c:v>
                </c:pt>
                <c:pt idx="29">
                  <c:v>11768.234613508774</c:v>
                </c:pt>
                <c:pt idx="30">
                  <c:v>11903.786500081533</c:v>
                </c:pt>
                <c:pt idx="31">
                  <c:v>12120.890810143759</c:v>
                </c:pt>
                <c:pt idx="32">
                  <c:v>11624.247357936407</c:v>
                </c:pt>
                <c:pt idx="33">
                  <c:v>10534.935018447972</c:v>
                </c:pt>
                <c:pt idx="34">
                  <c:v>13269.544372835295</c:v>
                </c:pt>
                <c:pt idx="35">
                  <c:v>11185.477808501983</c:v>
                </c:pt>
              </c:numCache>
            </c:numRef>
          </c:xVal>
          <c:yVal>
            <c:numRef>
              <c:f>Sheet2!$E$38:$E$73</c:f>
              <c:numCache>
                <c:formatCode>General</c:formatCode>
                <c:ptCount val="36"/>
                <c:pt idx="0">
                  <c:v>37.154695312027926</c:v>
                </c:pt>
                <c:pt idx="1">
                  <c:v>37.476299542543799</c:v>
                </c:pt>
                <c:pt idx="2">
                  <c:v>36.795924100220162</c:v>
                </c:pt>
                <c:pt idx="3">
                  <c:v>36.556034520681202</c:v>
                </c:pt>
                <c:pt idx="4">
                  <c:v>40.275974920510954</c:v>
                </c:pt>
                <c:pt idx="5">
                  <c:v>35.574609832001507</c:v>
                </c:pt>
                <c:pt idx="6">
                  <c:v>37.114287084922836</c:v>
                </c:pt>
                <c:pt idx="7">
                  <c:v>37.580865235779541</c:v>
                </c:pt>
                <c:pt idx="8">
                  <c:v>37.617259075690129</c:v>
                </c:pt>
                <c:pt idx="9">
                  <c:v>36.975431024412472</c:v>
                </c:pt>
                <c:pt idx="10">
                  <c:v>40.31664731029776</c:v>
                </c:pt>
                <c:pt idx="11">
                  <c:v>36.000552665368289</c:v>
                </c:pt>
                <c:pt idx="12">
                  <c:v>38.463962074450521</c:v>
                </c:pt>
                <c:pt idx="13">
                  <c:v>38.900941249478187</c:v>
                </c:pt>
                <c:pt idx="14">
                  <c:v>38.75371693726386</c:v>
                </c:pt>
                <c:pt idx="15">
                  <c:v>37.250198059037835</c:v>
                </c:pt>
                <c:pt idx="16">
                  <c:v>42.552623307192484</c:v>
                </c:pt>
                <c:pt idx="17">
                  <c:v>38.155942892321903</c:v>
                </c:pt>
                <c:pt idx="18">
                  <c:v>42.445969655253137</c:v>
                </c:pt>
                <c:pt idx="19">
                  <c:v>44.273638615387014</c:v>
                </c:pt>
                <c:pt idx="20">
                  <c:v>44.964383661952994</c:v>
                </c:pt>
                <c:pt idx="21">
                  <c:v>44.177340055581759</c:v>
                </c:pt>
                <c:pt idx="22">
                  <c:v>47.715200860557552</c:v>
                </c:pt>
                <c:pt idx="23">
                  <c:v>44.489504477735693</c:v>
                </c:pt>
                <c:pt idx="24">
                  <c:v>44.933927327626023</c:v>
                </c:pt>
                <c:pt idx="25">
                  <c:v>47.769318525796727</c:v>
                </c:pt>
                <c:pt idx="26">
                  <c:v>45.40734586348043</c:v>
                </c:pt>
                <c:pt idx="27">
                  <c:v>46.602357234906293</c:v>
                </c:pt>
                <c:pt idx="28">
                  <c:v>52.159346283036889</c:v>
                </c:pt>
                <c:pt idx="29">
                  <c:v>44.358440069726669</c:v>
                </c:pt>
                <c:pt idx="30">
                  <c:v>46.442171154737942</c:v>
                </c:pt>
                <c:pt idx="31">
                  <c:v>48.636787825511476</c:v>
                </c:pt>
                <c:pt idx="32">
                  <c:v>45.981796444727237</c:v>
                </c:pt>
                <c:pt idx="33">
                  <c:v>43.789406421534373</c:v>
                </c:pt>
                <c:pt idx="34">
                  <c:v>51.532160842066688</c:v>
                </c:pt>
                <c:pt idx="35">
                  <c:v>45.049173314536318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1-44B0-93C6-9D18CB449C79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682055555555556"/>
                  <c:y val="-0.18700933216681248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Sheet2!$Q$2:$Q$37</c:f>
              <c:numCache>
                <c:formatCode>General</c:formatCode>
                <c:ptCount val="36"/>
                <c:pt idx="0">
                  <c:v>9385.4998094754101</c:v>
                </c:pt>
                <c:pt idx="1">
                  <c:v>9005.3061194332022</c:v>
                </c:pt>
                <c:pt idx="2">
                  <c:v>9330.9809706976612</c:v>
                </c:pt>
                <c:pt idx="3">
                  <c:v>8676.2725524377092</c:v>
                </c:pt>
                <c:pt idx="4">
                  <c:v>9756.870231112589</c:v>
                </c:pt>
                <c:pt idx="5">
                  <c:v>9318.058874737213</c:v>
                </c:pt>
                <c:pt idx="6">
                  <c:v>9929.173378999858</c:v>
                </c:pt>
                <c:pt idx="7">
                  <c:v>9189.221664604449</c:v>
                </c:pt>
                <c:pt idx="8">
                  <c:v>9093.3337624694177</c:v>
                </c:pt>
                <c:pt idx="9">
                  <c:v>8834.3626554718085</c:v>
                </c:pt>
                <c:pt idx="10">
                  <c:v>9834.7411624034849</c:v>
                </c:pt>
                <c:pt idx="11">
                  <c:v>9242.1519748811024</c:v>
                </c:pt>
                <c:pt idx="12">
                  <c:v>9725.7222359899988</c:v>
                </c:pt>
                <c:pt idx="13">
                  <c:v>9436.1073779779435</c:v>
                </c:pt>
                <c:pt idx="14">
                  <c:v>9263.4632499190029</c:v>
                </c:pt>
                <c:pt idx="15">
                  <c:v>8776.6893095599298</c:v>
                </c:pt>
                <c:pt idx="16">
                  <c:v>10077.24381460658</c:v>
                </c:pt>
                <c:pt idx="17">
                  <c:v>9816.2779315521366</c:v>
                </c:pt>
                <c:pt idx="18">
                  <c:v>10560.330291405106</c:v>
                </c:pt>
                <c:pt idx="19">
                  <c:v>11187.540209611192</c:v>
                </c:pt>
                <c:pt idx="20">
                  <c:v>10455.032862970631</c:v>
                </c:pt>
                <c:pt idx="21">
                  <c:v>10214.070122959243</c:v>
                </c:pt>
                <c:pt idx="22">
                  <c:v>11293.490140452232</c:v>
                </c:pt>
                <c:pt idx="23">
                  <c:v>11379.735474083187</c:v>
                </c:pt>
                <c:pt idx="24">
                  <c:v>11949.804344360806</c:v>
                </c:pt>
                <c:pt idx="25">
                  <c:v>11988.963635794165</c:v>
                </c:pt>
                <c:pt idx="26">
                  <c:v>11582.646427946791</c:v>
                </c:pt>
                <c:pt idx="27">
                  <c:v>10786.754275505229</c:v>
                </c:pt>
                <c:pt idx="28">
                  <c:v>12137.551320980714</c:v>
                </c:pt>
                <c:pt idx="29">
                  <c:v>11755.754949226297</c:v>
                </c:pt>
                <c:pt idx="30">
                  <c:v>11489.53074365588</c:v>
                </c:pt>
                <c:pt idx="31">
                  <c:v>11932.038873115291</c:v>
                </c:pt>
                <c:pt idx="32">
                  <c:v>10450.017093280216</c:v>
                </c:pt>
                <c:pt idx="33">
                  <c:v>10017.408009055865</c:v>
                </c:pt>
                <c:pt idx="34">
                  <c:v>11528.726042054839</c:v>
                </c:pt>
                <c:pt idx="35">
                  <c:v>11525.575832822198</c:v>
                </c:pt>
              </c:numCache>
            </c:numRef>
          </c:xVal>
          <c:yVal>
            <c:numRef>
              <c:f>Sheet2!$E$2:$E$37</c:f>
              <c:numCache>
                <c:formatCode>General</c:formatCode>
                <c:ptCount val="36"/>
                <c:pt idx="0">
                  <c:v>36.821280101593139</c:v>
                </c:pt>
                <c:pt idx="1">
                  <c:v>35.484449736576771</c:v>
                </c:pt>
                <c:pt idx="2">
                  <c:v>35.004488497705786</c:v>
                </c:pt>
                <c:pt idx="3">
                  <c:v>35.544155138184891</c:v>
                </c:pt>
                <c:pt idx="4">
                  <c:v>37.998177922747935</c:v>
                </c:pt>
                <c:pt idx="5">
                  <c:v>37.772544607998434</c:v>
                </c:pt>
                <c:pt idx="6">
                  <c:v>39.102718791716761</c:v>
                </c:pt>
                <c:pt idx="7">
                  <c:v>36.385712132931154</c:v>
                </c:pt>
                <c:pt idx="8">
                  <c:v>37.15679675464375</c:v>
                </c:pt>
                <c:pt idx="9">
                  <c:v>36.251224091213281</c:v>
                </c:pt>
                <c:pt idx="10">
                  <c:v>38.222985208272647</c:v>
                </c:pt>
                <c:pt idx="11">
                  <c:v>37.170431255626319</c:v>
                </c:pt>
                <c:pt idx="12">
                  <c:v>38.936893810730282</c:v>
                </c:pt>
                <c:pt idx="13">
                  <c:v>37.619273710000002</c:v>
                </c:pt>
                <c:pt idx="14">
                  <c:v>38.591203610512835</c:v>
                </c:pt>
                <c:pt idx="15">
                  <c:v>37.168310169999998</c:v>
                </c:pt>
                <c:pt idx="16">
                  <c:v>40.379030600214499</c:v>
                </c:pt>
                <c:pt idx="17">
                  <c:v>39.634612779999998</c:v>
                </c:pt>
                <c:pt idx="18">
                  <c:v>42.122649163172461</c:v>
                </c:pt>
                <c:pt idx="19">
                  <c:v>44.874002661754268</c:v>
                </c:pt>
                <c:pt idx="20">
                  <c:v>43.429754542756903</c:v>
                </c:pt>
                <c:pt idx="21">
                  <c:v>42.276921792032034</c:v>
                </c:pt>
                <c:pt idx="22">
                  <c:v>46.789969298689883</c:v>
                </c:pt>
                <c:pt idx="23">
                  <c:v>45.655786694914255</c:v>
                </c:pt>
                <c:pt idx="24">
                  <c:v>46.36547775596685</c:v>
                </c:pt>
                <c:pt idx="25">
                  <c:v>48.620232619853603</c:v>
                </c:pt>
                <c:pt idx="26">
                  <c:v>46.737068378515154</c:v>
                </c:pt>
                <c:pt idx="27">
                  <c:v>44.690307245691841</c:v>
                </c:pt>
                <c:pt idx="28">
                  <c:v>50.782815046201421</c:v>
                </c:pt>
                <c:pt idx="29">
                  <c:v>48.300192149558356</c:v>
                </c:pt>
                <c:pt idx="30">
                  <c:v>47.438373562960265</c:v>
                </c:pt>
                <c:pt idx="31">
                  <c:v>49.145161316661003</c:v>
                </c:pt>
                <c:pt idx="32">
                  <c:v>44.716504518483617</c:v>
                </c:pt>
                <c:pt idx="33">
                  <c:v>43.804624791290749</c:v>
                </c:pt>
                <c:pt idx="34">
                  <c:v>48.116233589275112</c:v>
                </c:pt>
                <c:pt idx="35">
                  <c:v>46.678760540371151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1-44B0-93C6-9D18CB449C79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849226228135063"/>
                  <c:y val="7.2079524877123394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Sheet2!$Q$74:$Q$109</c:f>
              <c:numCache>
                <c:formatCode>General</c:formatCode>
                <c:ptCount val="36"/>
                <c:pt idx="0">
                  <c:v>10309.84417940491</c:v>
                </c:pt>
                <c:pt idx="1">
                  <c:v>10087.853936368318</c:v>
                </c:pt>
                <c:pt idx="2">
                  <c:v>10128.121411800073</c:v>
                </c:pt>
                <c:pt idx="3">
                  <c:v>9959.8811521381795</c:v>
                </c:pt>
                <c:pt idx="4">
                  <c:v>10136.65434195986</c:v>
                </c:pt>
                <c:pt idx="5">
                  <c:v>9473.7208206012438</c:v>
                </c:pt>
                <c:pt idx="6">
                  <c:v>10710.682667726649</c:v>
                </c:pt>
                <c:pt idx="7">
                  <c:v>10361.911011403603</c:v>
                </c:pt>
                <c:pt idx="8">
                  <c:v>10155.640936841788</c:v>
                </c:pt>
                <c:pt idx="9">
                  <c:v>10385.54625595483</c:v>
                </c:pt>
                <c:pt idx="10">
                  <c:v>10244.881569521987</c:v>
                </c:pt>
                <c:pt idx="11">
                  <c:v>9614.0919128645874</c:v>
                </c:pt>
                <c:pt idx="12">
                  <c:v>10410.770253807936</c:v>
                </c:pt>
                <c:pt idx="13">
                  <c:v>10545.505962199739</c:v>
                </c:pt>
                <c:pt idx="14">
                  <c:v>10312.151422332121</c:v>
                </c:pt>
                <c:pt idx="15">
                  <c:v>10341.600145135848</c:v>
                </c:pt>
                <c:pt idx="16">
                  <c:v>10562.683166743831</c:v>
                </c:pt>
                <c:pt idx="17">
                  <c:v>9781.9724491577635</c:v>
                </c:pt>
                <c:pt idx="18">
                  <c:v>12362.674819694916</c:v>
                </c:pt>
                <c:pt idx="19">
                  <c:v>12382.978715586069</c:v>
                </c:pt>
                <c:pt idx="20">
                  <c:v>12455.244891174982</c:v>
                </c:pt>
                <c:pt idx="21">
                  <c:v>12343.705944856796</c:v>
                </c:pt>
                <c:pt idx="22">
                  <c:v>12403.827764896459</c:v>
                </c:pt>
                <c:pt idx="23">
                  <c:v>11804.611802851034</c:v>
                </c:pt>
                <c:pt idx="24">
                  <c:v>13815.848548530021</c:v>
                </c:pt>
                <c:pt idx="25">
                  <c:v>13239.908946780683</c:v>
                </c:pt>
                <c:pt idx="26">
                  <c:v>13069.406934597411</c:v>
                </c:pt>
                <c:pt idx="27">
                  <c:v>12943.873485457691</c:v>
                </c:pt>
                <c:pt idx="28">
                  <c:v>13497.908446534695</c:v>
                </c:pt>
                <c:pt idx="29">
                  <c:v>13008.001121187192</c:v>
                </c:pt>
                <c:pt idx="30">
                  <c:v>14605.981825917259</c:v>
                </c:pt>
                <c:pt idx="31">
                  <c:v>12961.131622333665</c:v>
                </c:pt>
                <c:pt idx="32">
                  <c:v>14056.498902857644</c:v>
                </c:pt>
                <c:pt idx="33">
                  <c:v>12519.14940324298</c:v>
                </c:pt>
                <c:pt idx="34">
                  <c:v>12905.954999283398</c:v>
                </c:pt>
                <c:pt idx="35">
                  <c:v>12568.128550668682</c:v>
                </c:pt>
              </c:numCache>
            </c:numRef>
          </c:xVal>
          <c:yVal>
            <c:numRef>
              <c:f>Sheet2!$E$74:$E$109</c:f>
              <c:numCache>
                <c:formatCode>General</c:formatCode>
                <c:ptCount val="36"/>
                <c:pt idx="0">
                  <c:v>39.61312773704195</c:v>
                </c:pt>
                <c:pt idx="1">
                  <c:v>37.736832565267029</c:v>
                </c:pt>
                <c:pt idx="2">
                  <c:v>38.891980255470251</c:v>
                </c:pt>
                <c:pt idx="3">
                  <c:v>39.649145652704476</c:v>
                </c:pt>
                <c:pt idx="4">
                  <c:v>39.881075966462163</c:v>
                </c:pt>
                <c:pt idx="5">
                  <c:v>36.215951788166905</c:v>
                </c:pt>
                <c:pt idx="6">
                  <c:v>41.80493952869687</c:v>
                </c:pt>
                <c:pt idx="7">
                  <c:v>39.821430798715241</c:v>
                </c:pt>
                <c:pt idx="8">
                  <c:v>39.741870469282368</c:v>
                </c:pt>
                <c:pt idx="9">
                  <c:v>40.912830417275593</c:v>
                </c:pt>
                <c:pt idx="10">
                  <c:v>40.871793429439983</c:v>
                </c:pt>
                <c:pt idx="11">
                  <c:v>36.118321873393036</c:v>
                </c:pt>
                <c:pt idx="12">
                  <c:v>42.35469569933371</c:v>
                </c:pt>
                <c:pt idx="13">
                  <c:v>41.287257526556779</c:v>
                </c:pt>
                <c:pt idx="14">
                  <c:v>41.706763659332537</c:v>
                </c:pt>
                <c:pt idx="15">
                  <c:v>41.706763659332537</c:v>
                </c:pt>
                <c:pt idx="16">
                  <c:v>42.163829111631586</c:v>
                </c:pt>
                <c:pt idx="17">
                  <c:v>37.438749897186192</c:v>
                </c:pt>
                <c:pt idx="18">
                  <c:v>48.742632311845888</c:v>
                </c:pt>
                <c:pt idx="19">
                  <c:v>50.87238761413218</c:v>
                </c:pt>
                <c:pt idx="20">
                  <c:v>50.470296583522888</c:v>
                </c:pt>
                <c:pt idx="21">
                  <c:v>49.634370160383725</c:v>
                </c:pt>
                <c:pt idx="22">
                  <c:v>49.969522745828328</c:v>
                </c:pt>
                <c:pt idx="23">
                  <c:v>46.736001271890814</c:v>
                </c:pt>
                <c:pt idx="24">
                  <c:v>55.168163593841506</c:v>
                </c:pt>
                <c:pt idx="25">
                  <c:v>53.541564328691095</c:v>
                </c:pt>
                <c:pt idx="26">
                  <c:v>53.501383980978552</c:v>
                </c:pt>
                <c:pt idx="27">
                  <c:v>52.821662553489979</c:v>
                </c:pt>
                <c:pt idx="28">
                  <c:v>55.325857970965956</c:v>
                </c:pt>
                <c:pt idx="29">
                  <c:v>53.402124042509676</c:v>
                </c:pt>
                <c:pt idx="30">
                  <c:v>57.241797123513244</c:v>
                </c:pt>
                <c:pt idx="31">
                  <c:v>51.836257037351139</c:v>
                </c:pt>
                <c:pt idx="32">
                  <c:v>50.777240346180079</c:v>
                </c:pt>
                <c:pt idx="33">
                  <c:v>51.275952789182384</c:v>
                </c:pt>
                <c:pt idx="34">
                  <c:v>54.577454207455112</c:v>
                </c:pt>
                <c:pt idx="35">
                  <c:v>52.557935872528525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1-44B0-93C6-9D18CB44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8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BMC (mg 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1000"/>
      </c:valAx>
      <c:valAx>
        <c:axId val="53949235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</a:t>
                </a:r>
                <a:r>
                  <a:rPr lang="en-GB" baseline="0"/>
                  <a:t> load</a:t>
                </a:r>
                <a:r>
                  <a:rPr lang="en-GB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297722222222224"/>
                  <c:y val="-0.29771325459317588"/>
                </c:manualLayout>
              </c:layout>
              <c:numFmt formatCode="#,##0.0000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Sheet2!$AU$38:$AU$73</c:f>
              <c:numCache>
                <c:formatCode>General</c:formatCode>
                <c:ptCount val="36"/>
                <c:pt idx="0">
                  <c:v>0.6832535249848759</c:v>
                </c:pt>
                <c:pt idx="1">
                  <c:v>0.69989077104178921</c:v>
                </c:pt>
                <c:pt idx="2">
                  <c:v>0.68717632113007632</c:v>
                </c:pt>
                <c:pt idx="3">
                  <c:v>0.66308159903030295</c:v>
                </c:pt>
                <c:pt idx="4">
                  <c:v>0.71235729861111097</c:v>
                </c:pt>
                <c:pt idx="5">
                  <c:v>0.66799978273989136</c:v>
                </c:pt>
                <c:pt idx="6">
                  <c:v>0.67360173184226002</c:v>
                </c:pt>
                <c:pt idx="7">
                  <c:v>0.68655742804171482</c:v>
                </c:pt>
                <c:pt idx="8">
                  <c:v>0.69166495501730096</c:v>
                </c:pt>
                <c:pt idx="9">
                  <c:v>0.65299980500595922</c:v>
                </c:pt>
                <c:pt idx="10">
                  <c:v>0.72137716596230705</c:v>
                </c:pt>
                <c:pt idx="11">
                  <c:v>0.66710823440094891</c:v>
                </c:pt>
                <c:pt idx="12">
                  <c:v>0.68032862813419659</c:v>
                </c:pt>
                <c:pt idx="13">
                  <c:v>0.68170195346704865</c:v>
                </c:pt>
                <c:pt idx="14">
                  <c:v>0.70182033821510292</c:v>
                </c:pt>
                <c:pt idx="15">
                  <c:v>0.65358958540317835</c:v>
                </c:pt>
                <c:pt idx="16">
                  <c:v>0.73036254508474585</c:v>
                </c:pt>
                <c:pt idx="17">
                  <c:v>0.69026608907071885</c:v>
                </c:pt>
                <c:pt idx="18">
                  <c:v>0.75929897596266038</c:v>
                </c:pt>
                <c:pt idx="19">
                  <c:v>0.78359179043280158</c:v>
                </c:pt>
                <c:pt idx="20">
                  <c:v>0.79170426772908353</c:v>
                </c:pt>
                <c:pt idx="21">
                  <c:v>0.74702649232571749</c:v>
                </c:pt>
                <c:pt idx="22">
                  <c:v>0.83088451064788726</c:v>
                </c:pt>
                <c:pt idx="23">
                  <c:v>0.77866231287128695</c:v>
                </c:pt>
                <c:pt idx="24">
                  <c:v>0.79132998401852939</c:v>
                </c:pt>
                <c:pt idx="25">
                  <c:v>0.8020550689342405</c:v>
                </c:pt>
                <c:pt idx="26">
                  <c:v>0.80382558003403271</c:v>
                </c:pt>
                <c:pt idx="27">
                  <c:v>0.77074047478159557</c:v>
                </c:pt>
                <c:pt idx="28">
                  <c:v>0.8597566020202021</c:v>
                </c:pt>
                <c:pt idx="29">
                  <c:v>0.78661679722703659</c:v>
                </c:pt>
                <c:pt idx="30">
                  <c:v>0.80613019548872178</c:v>
                </c:pt>
                <c:pt idx="31">
                  <c:v>0.79299735873015875</c:v>
                </c:pt>
                <c:pt idx="32">
                  <c:v>0.76210735231638405</c:v>
                </c:pt>
                <c:pt idx="33">
                  <c:v>0.72487062910360867</c:v>
                </c:pt>
                <c:pt idx="34">
                  <c:v>0.85372442963788286</c:v>
                </c:pt>
                <c:pt idx="35">
                  <c:v>0.76136852917388809</c:v>
                </c:pt>
              </c:numCache>
            </c:numRef>
          </c:xVal>
          <c:yVal>
            <c:numRef>
              <c:f>Sheet2!$E$38:$E$73</c:f>
              <c:numCache>
                <c:formatCode>General</c:formatCode>
                <c:ptCount val="36"/>
                <c:pt idx="0">
                  <c:v>37.154695312027926</c:v>
                </c:pt>
                <c:pt idx="1">
                  <c:v>37.476299542543799</c:v>
                </c:pt>
                <c:pt idx="2">
                  <c:v>36.795924100220162</c:v>
                </c:pt>
                <c:pt idx="3">
                  <c:v>36.556034520681202</c:v>
                </c:pt>
                <c:pt idx="4">
                  <c:v>40.275974920510954</c:v>
                </c:pt>
                <c:pt idx="5">
                  <c:v>35.574609832001507</c:v>
                </c:pt>
                <c:pt idx="6">
                  <c:v>37.114287084922836</c:v>
                </c:pt>
                <c:pt idx="7">
                  <c:v>37.580865235779541</c:v>
                </c:pt>
                <c:pt idx="8">
                  <c:v>37.617259075690129</c:v>
                </c:pt>
                <c:pt idx="9">
                  <c:v>36.975431024412472</c:v>
                </c:pt>
                <c:pt idx="10">
                  <c:v>40.31664731029776</c:v>
                </c:pt>
                <c:pt idx="11">
                  <c:v>36.000552665368289</c:v>
                </c:pt>
                <c:pt idx="12">
                  <c:v>38.463962074450521</c:v>
                </c:pt>
                <c:pt idx="13">
                  <c:v>38.900941249478187</c:v>
                </c:pt>
                <c:pt idx="14">
                  <c:v>38.75371693726386</c:v>
                </c:pt>
                <c:pt idx="15">
                  <c:v>37.250198059037835</c:v>
                </c:pt>
                <c:pt idx="16">
                  <c:v>42.552623307192484</c:v>
                </c:pt>
                <c:pt idx="17">
                  <c:v>38.155942892321903</c:v>
                </c:pt>
                <c:pt idx="18">
                  <c:v>42.445969655253137</c:v>
                </c:pt>
                <c:pt idx="19">
                  <c:v>44.273638615387014</c:v>
                </c:pt>
                <c:pt idx="20">
                  <c:v>44.964383661952994</c:v>
                </c:pt>
                <c:pt idx="21">
                  <c:v>44.177340055581759</c:v>
                </c:pt>
                <c:pt idx="22">
                  <c:v>47.715200860557552</c:v>
                </c:pt>
                <c:pt idx="23">
                  <c:v>44.489504477735693</c:v>
                </c:pt>
                <c:pt idx="24">
                  <c:v>44.933927327626023</c:v>
                </c:pt>
                <c:pt idx="25">
                  <c:v>47.769318525796727</c:v>
                </c:pt>
                <c:pt idx="26">
                  <c:v>45.40734586348043</c:v>
                </c:pt>
                <c:pt idx="27">
                  <c:v>46.602357234906293</c:v>
                </c:pt>
                <c:pt idx="28">
                  <c:v>52.159346283036889</c:v>
                </c:pt>
                <c:pt idx="29">
                  <c:v>44.358440069726669</c:v>
                </c:pt>
                <c:pt idx="30">
                  <c:v>46.442171154737942</c:v>
                </c:pt>
                <c:pt idx="31">
                  <c:v>48.636787825511476</c:v>
                </c:pt>
                <c:pt idx="32">
                  <c:v>45.981796444727237</c:v>
                </c:pt>
                <c:pt idx="33">
                  <c:v>43.789406421534373</c:v>
                </c:pt>
                <c:pt idx="34">
                  <c:v>51.532160842066688</c:v>
                </c:pt>
                <c:pt idx="35">
                  <c:v>45.049173314536318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9-4A04-8827-ED6F5E403606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3028055555555558E-2"/>
                  <c:y val="-0.16887831729367161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Sheet2!$AU$2:$AU$37</c:f>
              <c:numCache>
                <c:formatCode>General</c:formatCode>
                <c:ptCount val="36"/>
                <c:pt idx="0">
                  <c:v>0.67132738541790149</c:v>
                </c:pt>
                <c:pt idx="1">
                  <c:v>0.64632603750000006</c:v>
                </c:pt>
                <c:pt idx="2">
                  <c:v>0.64971784862275439</c:v>
                </c:pt>
                <c:pt idx="3">
                  <c:v>0.63696066781326766</c:v>
                </c:pt>
                <c:pt idx="4">
                  <c:v>0.6960319169267708</c:v>
                </c:pt>
                <c:pt idx="5">
                  <c:v>0.66742450258823527</c:v>
                </c:pt>
                <c:pt idx="6">
                  <c:v>0.6874541000580382</c:v>
                </c:pt>
                <c:pt idx="7">
                  <c:v>0.64061732739002919</c:v>
                </c:pt>
                <c:pt idx="8">
                  <c:v>0.6451679807737396</c:v>
                </c:pt>
                <c:pt idx="9">
                  <c:v>0.63699988729680901</c:v>
                </c:pt>
                <c:pt idx="10">
                  <c:v>0.68933409006466784</c:v>
                </c:pt>
                <c:pt idx="11">
                  <c:v>0.65247723425925919</c:v>
                </c:pt>
                <c:pt idx="12">
                  <c:v>0.67783168431935659</c:v>
                </c:pt>
                <c:pt idx="13">
                  <c:v>0.65019620334293926</c:v>
                </c:pt>
                <c:pt idx="14">
                  <c:v>0.6517135263888888</c:v>
                </c:pt>
                <c:pt idx="15">
                  <c:v>0.63960837193816877</c:v>
                </c:pt>
                <c:pt idx="16">
                  <c:v>0.69804338646616515</c:v>
                </c:pt>
                <c:pt idx="17">
                  <c:v>0.68711694889015362</c:v>
                </c:pt>
                <c:pt idx="18">
                  <c:v>0.73058487542857131</c:v>
                </c:pt>
                <c:pt idx="19">
                  <c:v>0.74586783102461385</c:v>
                </c:pt>
                <c:pt idx="20">
                  <c:v>0.70483073878020708</c:v>
                </c:pt>
                <c:pt idx="21">
                  <c:v>0.7121140370106761</c:v>
                </c:pt>
                <c:pt idx="22">
                  <c:v>0.76555658853210984</c:v>
                </c:pt>
                <c:pt idx="23">
                  <c:v>0.76724181028829819</c:v>
                </c:pt>
                <c:pt idx="24">
                  <c:v>0.79228683529411759</c:v>
                </c:pt>
                <c:pt idx="25">
                  <c:v>0.79584112636363624</c:v>
                </c:pt>
                <c:pt idx="26">
                  <c:v>0.73663326438356147</c:v>
                </c:pt>
                <c:pt idx="27">
                  <c:v>0.74403480447321946</c:v>
                </c:pt>
                <c:pt idx="28">
                  <c:v>0.80609890323312516</c:v>
                </c:pt>
                <c:pt idx="29">
                  <c:v>0.78456840089585644</c:v>
                </c:pt>
                <c:pt idx="30">
                  <c:v>0.77255131223344553</c:v>
                </c:pt>
                <c:pt idx="31">
                  <c:v>0.78596238643301286</c:v>
                </c:pt>
                <c:pt idx="32">
                  <c:v>0.68979339081111724</c:v>
                </c:pt>
                <c:pt idx="33">
                  <c:v>0.6922306647887323</c:v>
                </c:pt>
                <c:pt idx="34">
                  <c:v>0.77468319639233363</c:v>
                </c:pt>
                <c:pt idx="35">
                  <c:v>0.76424847448582534</c:v>
                </c:pt>
              </c:numCache>
            </c:numRef>
          </c:xVal>
          <c:yVal>
            <c:numRef>
              <c:f>Sheet2!$E$2:$E$37</c:f>
              <c:numCache>
                <c:formatCode>General</c:formatCode>
                <c:ptCount val="36"/>
                <c:pt idx="0">
                  <c:v>36.821280101593139</c:v>
                </c:pt>
                <c:pt idx="1">
                  <c:v>35.484449736576771</c:v>
                </c:pt>
                <c:pt idx="2">
                  <c:v>35.004488497705786</c:v>
                </c:pt>
                <c:pt idx="3">
                  <c:v>35.544155138184891</c:v>
                </c:pt>
                <c:pt idx="4">
                  <c:v>37.998177922747935</c:v>
                </c:pt>
                <c:pt idx="5">
                  <c:v>37.772544607998434</c:v>
                </c:pt>
                <c:pt idx="6">
                  <c:v>39.102718791716761</c:v>
                </c:pt>
                <c:pt idx="7">
                  <c:v>36.385712132931154</c:v>
                </c:pt>
                <c:pt idx="8">
                  <c:v>37.15679675464375</c:v>
                </c:pt>
                <c:pt idx="9">
                  <c:v>36.251224091213281</c:v>
                </c:pt>
                <c:pt idx="10">
                  <c:v>38.222985208272647</c:v>
                </c:pt>
                <c:pt idx="11">
                  <c:v>37.170431255626319</c:v>
                </c:pt>
                <c:pt idx="12">
                  <c:v>38.936893810730282</c:v>
                </c:pt>
                <c:pt idx="13">
                  <c:v>37.619273710000002</c:v>
                </c:pt>
                <c:pt idx="14">
                  <c:v>38.591203610512835</c:v>
                </c:pt>
                <c:pt idx="15">
                  <c:v>37.168310169999998</c:v>
                </c:pt>
                <c:pt idx="16">
                  <c:v>40.379030600214499</c:v>
                </c:pt>
                <c:pt idx="17">
                  <c:v>39.634612779999998</c:v>
                </c:pt>
                <c:pt idx="18">
                  <c:v>42.122649163172461</c:v>
                </c:pt>
                <c:pt idx="19">
                  <c:v>44.874002661754268</c:v>
                </c:pt>
                <c:pt idx="20">
                  <c:v>43.429754542756903</c:v>
                </c:pt>
                <c:pt idx="21">
                  <c:v>42.276921792032034</c:v>
                </c:pt>
                <c:pt idx="22">
                  <c:v>46.789969298689883</c:v>
                </c:pt>
                <c:pt idx="23">
                  <c:v>45.655786694914255</c:v>
                </c:pt>
                <c:pt idx="24">
                  <c:v>46.36547775596685</c:v>
                </c:pt>
                <c:pt idx="25">
                  <c:v>48.620232619853603</c:v>
                </c:pt>
                <c:pt idx="26">
                  <c:v>46.737068378515154</c:v>
                </c:pt>
                <c:pt idx="27">
                  <c:v>44.690307245691841</c:v>
                </c:pt>
                <c:pt idx="28">
                  <c:v>50.782815046201421</c:v>
                </c:pt>
                <c:pt idx="29">
                  <c:v>48.300192149558356</c:v>
                </c:pt>
                <c:pt idx="30">
                  <c:v>47.438373562960265</c:v>
                </c:pt>
                <c:pt idx="31">
                  <c:v>49.145161316661003</c:v>
                </c:pt>
                <c:pt idx="32">
                  <c:v>44.716504518483617</c:v>
                </c:pt>
                <c:pt idx="33">
                  <c:v>43.804624791290749</c:v>
                </c:pt>
                <c:pt idx="34">
                  <c:v>48.116233589275112</c:v>
                </c:pt>
                <c:pt idx="35">
                  <c:v>46.678760540371151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9-4A04-8827-ED6F5E403606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556972222222222"/>
                  <c:y val="0.11955854476523768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Sheet2!$AU$74:$AU$109</c:f>
              <c:numCache>
                <c:formatCode>General</c:formatCode>
                <c:ptCount val="36"/>
                <c:pt idx="0">
                  <c:v>0.77376588196721297</c:v>
                </c:pt>
                <c:pt idx="1">
                  <c:v>0.70590246364172071</c:v>
                </c:pt>
                <c:pt idx="2">
                  <c:v>0.7014897438679244</c:v>
                </c:pt>
                <c:pt idx="3">
                  <c:v>0.70468831999999981</c:v>
                </c:pt>
                <c:pt idx="4">
                  <c:v>0.71151561973302357</c:v>
                </c:pt>
                <c:pt idx="5">
                  <c:v>0.67133842002383781</c:v>
                </c:pt>
                <c:pt idx="6">
                  <c:v>0.72825646197827332</c:v>
                </c:pt>
                <c:pt idx="7">
                  <c:v>0.71299975939849602</c:v>
                </c:pt>
                <c:pt idx="8">
                  <c:v>0.70322542160600809</c:v>
                </c:pt>
                <c:pt idx="9">
                  <c:v>0.72002453939393918</c:v>
                </c:pt>
                <c:pt idx="10">
                  <c:v>0.70644609530355085</c:v>
                </c:pt>
                <c:pt idx="11">
                  <c:v>0.67081891739894539</c:v>
                </c:pt>
                <c:pt idx="12">
                  <c:v>0.71509262110667438</c:v>
                </c:pt>
                <c:pt idx="13">
                  <c:v>0.7201455070938213</c:v>
                </c:pt>
                <c:pt idx="14">
                  <c:v>0.7130923675057208</c:v>
                </c:pt>
                <c:pt idx="15">
                  <c:v>0.71771710939481248</c:v>
                </c:pt>
                <c:pt idx="16">
                  <c:v>0.71457437839054583</c:v>
                </c:pt>
                <c:pt idx="17">
                  <c:v>0.69284494756380499</c:v>
                </c:pt>
                <c:pt idx="18">
                  <c:v>0.81694112243517469</c:v>
                </c:pt>
                <c:pt idx="19">
                  <c:v>0.83320583337116905</c:v>
                </c:pt>
                <c:pt idx="20">
                  <c:v>0.82771273870601569</c:v>
                </c:pt>
                <c:pt idx="21">
                  <c:v>0.82653682238720716</c:v>
                </c:pt>
                <c:pt idx="22">
                  <c:v>0.80838528563443246</c:v>
                </c:pt>
                <c:pt idx="23">
                  <c:v>0.81327485379310316</c:v>
                </c:pt>
                <c:pt idx="24">
                  <c:v>0.89508837022222232</c:v>
                </c:pt>
                <c:pt idx="25">
                  <c:v>0.87718207883211674</c:v>
                </c:pt>
                <c:pt idx="26">
                  <c:v>0.96245987737226268</c:v>
                </c:pt>
                <c:pt idx="27">
                  <c:v>0.94754282552230384</c:v>
                </c:pt>
                <c:pt idx="28">
                  <c:v>0.96271388407079617</c:v>
                </c:pt>
                <c:pt idx="29">
                  <c:v>0.88116433421203411</c:v>
                </c:pt>
                <c:pt idx="30">
                  <c:v>0.88647138147531868</c:v>
                </c:pt>
                <c:pt idx="31">
                  <c:v>0.84596007106145232</c:v>
                </c:pt>
                <c:pt idx="32">
                  <c:v>0.92032997875908318</c:v>
                </c:pt>
                <c:pt idx="33">
                  <c:v>0.81986405399325069</c:v>
                </c:pt>
                <c:pt idx="34">
                  <c:v>0.82288792795580101</c:v>
                </c:pt>
                <c:pt idx="35">
                  <c:v>0.83607279863403505</c:v>
                </c:pt>
              </c:numCache>
            </c:numRef>
          </c:xVal>
          <c:yVal>
            <c:numRef>
              <c:f>Sheet2!$E$74:$E$109</c:f>
              <c:numCache>
                <c:formatCode>General</c:formatCode>
                <c:ptCount val="36"/>
                <c:pt idx="0">
                  <c:v>39.61312773704195</c:v>
                </c:pt>
                <c:pt idx="1">
                  <c:v>37.736832565267029</c:v>
                </c:pt>
                <c:pt idx="2">
                  <c:v>38.891980255470251</c:v>
                </c:pt>
                <c:pt idx="3">
                  <c:v>39.649145652704476</c:v>
                </c:pt>
                <c:pt idx="4">
                  <c:v>39.881075966462163</c:v>
                </c:pt>
                <c:pt idx="5">
                  <c:v>36.215951788166905</c:v>
                </c:pt>
                <c:pt idx="6">
                  <c:v>41.80493952869687</c:v>
                </c:pt>
                <c:pt idx="7">
                  <c:v>39.821430798715241</c:v>
                </c:pt>
                <c:pt idx="8">
                  <c:v>39.741870469282368</c:v>
                </c:pt>
                <c:pt idx="9">
                  <c:v>40.912830417275593</c:v>
                </c:pt>
                <c:pt idx="10">
                  <c:v>40.871793429439983</c:v>
                </c:pt>
                <c:pt idx="11">
                  <c:v>36.118321873393036</c:v>
                </c:pt>
                <c:pt idx="12">
                  <c:v>42.35469569933371</c:v>
                </c:pt>
                <c:pt idx="13">
                  <c:v>41.287257526556779</c:v>
                </c:pt>
                <c:pt idx="14">
                  <c:v>41.706763659332537</c:v>
                </c:pt>
                <c:pt idx="15">
                  <c:v>41.706763659332537</c:v>
                </c:pt>
                <c:pt idx="16">
                  <c:v>42.163829111631586</c:v>
                </c:pt>
                <c:pt idx="17">
                  <c:v>37.438749897186192</c:v>
                </c:pt>
                <c:pt idx="18">
                  <c:v>48.742632311845888</c:v>
                </c:pt>
                <c:pt idx="19">
                  <c:v>50.87238761413218</c:v>
                </c:pt>
                <c:pt idx="20">
                  <c:v>50.470296583522888</c:v>
                </c:pt>
                <c:pt idx="21">
                  <c:v>49.634370160383725</c:v>
                </c:pt>
                <c:pt idx="22">
                  <c:v>49.969522745828328</c:v>
                </c:pt>
                <c:pt idx="23">
                  <c:v>46.736001271890814</c:v>
                </c:pt>
                <c:pt idx="24">
                  <c:v>55.168163593841506</c:v>
                </c:pt>
                <c:pt idx="25">
                  <c:v>53.541564328691095</c:v>
                </c:pt>
                <c:pt idx="26">
                  <c:v>53.501383980978552</c:v>
                </c:pt>
                <c:pt idx="27">
                  <c:v>52.821662553489979</c:v>
                </c:pt>
                <c:pt idx="28">
                  <c:v>55.325857970965956</c:v>
                </c:pt>
                <c:pt idx="29">
                  <c:v>53.402124042509676</c:v>
                </c:pt>
                <c:pt idx="30">
                  <c:v>57.241797123513244</c:v>
                </c:pt>
                <c:pt idx="31">
                  <c:v>51.836257037351139</c:v>
                </c:pt>
                <c:pt idx="32">
                  <c:v>50.777240346180079</c:v>
                </c:pt>
                <c:pt idx="33">
                  <c:v>51.275952789182384</c:v>
                </c:pt>
                <c:pt idx="34">
                  <c:v>54.577454207455112</c:v>
                </c:pt>
                <c:pt idx="35">
                  <c:v>52.557935872528525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9-4A04-8827-ED6F5E403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Cortical Area (mm²)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0.1"/>
      </c:valAx>
      <c:valAx>
        <c:axId val="53949235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</a:t>
                </a:r>
                <a:r>
                  <a:rPr lang="en-GB" baseline="0"/>
                  <a:t> load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Sheet1!$H$13:$K$13</c:f>
              <c:numCache>
                <c:formatCode>0.0</c:formatCode>
                <c:ptCount val="4"/>
                <c:pt idx="0">
                  <c:v>0</c:v>
                </c:pt>
                <c:pt idx="1">
                  <c:v>11.577773620360508</c:v>
                </c:pt>
                <c:pt idx="2">
                  <c:v>20.283683620267066</c:v>
                </c:pt>
                <c:pt idx="3">
                  <c:v>22.889100205545798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0-4178-A955-A9445891AB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Sheet1!$H$14:$K$14</c:f>
              <c:numCache>
                <c:formatCode>0.0</c:formatCode>
                <c:ptCount val="4"/>
                <c:pt idx="0">
                  <c:v>0</c:v>
                </c:pt>
                <c:pt idx="1">
                  <c:v>14.612499632584852</c:v>
                </c:pt>
                <c:pt idx="2">
                  <c:v>27.874135741645379</c:v>
                </c:pt>
                <c:pt idx="3">
                  <c:v>30.797019051446568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0-4178-A955-A9445891AB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Sheet1!$H$15:$K$15</c:f>
              <c:numCache>
                <c:formatCode>0.0</c:formatCode>
                <c:ptCount val="4"/>
                <c:pt idx="0">
                  <c:v>0</c:v>
                </c:pt>
                <c:pt idx="1">
                  <c:v>18.243917842722347</c:v>
                </c:pt>
                <c:pt idx="2">
                  <c:v>20.723283113131224</c:v>
                </c:pt>
                <c:pt idx="3">
                  <c:v>24.831918240363045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0-4178-A955-A9445891ABD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Sheet1!$H$16:$K$16</c:f>
              <c:numCache>
                <c:formatCode>0.0</c:formatCode>
                <c:ptCount val="4"/>
                <c:pt idx="0">
                  <c:v>0</c:v>
                </c:pt>
                <c:pt idx="1">
                  <c:v>20.609550249866079</c:v>
                </c:pt>
                <c:pt idx="2">
                  <c:v>29.405425892804349</c:v>
                </c:pt>
                <c:pt idx="3">
                  <c:v>19.997292395805701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0-4178-A955-A9445891ABD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Sheet1!$H$17:$K$17</c:f>
              <c:numCache>
                <c:formatCode>0.0</c:formatCode>
                <c:ptCount val="4"/>
                <c:pt idx="0">
                  <c:v>0</c:v>
                </c:pt>
                <c:pt idx="1">
                  <c:v>7.2314750244933741</c:v>
                </c:pt>
                <c:pt idx="2">
                  <c:v>27.2703848584447</c:v>
                </c:pt>
                <c:pt idx="3">
                  <c:v>21.678082704916903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0-4178-A955-A9445891ABD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Sheet1!$H$18:$K$18</c:f>
              <c:numCache>
                <c:formatCode>0.0</c:formatCode>
                <c:ptCount val="4"/>
                <c:pt idx="0">
                  <c:v>0</c:v>
                </c:pt>
                <c:pt idx="1">
                  <c:v>17.481823686256426</c:v>
                </c:pt>
                <c:pt idx="2">
                  <c:v>14.804501097218786</c:v>
                </c:pt>
                <c:pt idx="3">
                  <c:v>19.715288394952328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0-4178-A955-A9445891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Sheet1!$H$4:$K$4</c:f>
              <c:numCache>
                <c:formatCode>0.0</c:formatCode>
                <c:ptCount val="4"/>
                <c:pt idx="0">
                  <c:v>0</c:v>
                </c:pt>
                <c:pt idx="1">
                  <c:v>8.9484581757493338</c:v>
                </c:pt>
                <c:pt idx="2">
                  <c:v>19.677790464640367</c:v>
                </c:pt>
                <c:pt idx="3">
                  <c:v>19.253903984674277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6-46DF-83CB-6D5BDFA82B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Sheet1!$H$5:$K$5</c:f>
              <c:numCache>
                <c:formatCode>0.0</c:formatCode>
                <c:ptCount val="4"/>
                <c:pt idx="0">
                  <c:v>0</c:v>
                </c:pt>
                <c:pt idx="1">
                  <c:v>20.694526350442544</c:v>
                </c:pt>
                <c:pt idx="2">
                  <c:v>33.016583544294683</c:v>
                </c:pt>
                <c:pt idx="3">
                  <c:v>32.062405104232013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6-46DF-83CB-6D5BDFA82B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Sheet1!$H$6:$K$6</c:f>
              <c:numCache>
                <c:formatCode>0.0</c:formatCode>
                <c:ptCount val="4"/>
                <c:pt idx="0">
                  <c:v>0</c:v>
                </c:pt>
                <c:pt idx="1">
                  <c:v>10.614180022259461</c:v>
                </c:pt>
                <c:pt idx="2">
                  <c:v>19.410959406369415</c:v>
                </c:pt>
                <c:pt idx="3">
                  <c:v>11.954217780002892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6-46DF-83CB-6D5BDFA82B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Sheet1!$H$7:$K$7</c:f>
              <c:numCache>
                <c:formatCode>0.0</c:formatCode>
                <c:ptCount val="4"/>
                <c:pt idx="0">
                  <c:v>0</c:v>
                </c:pt>
                <c:pt idx="1">
                  <c:v>13.473247610057868</c:v>
                </c:pt>
                <c:pt idx="2">
                  <c:v>20.42150981967292</c:v>
                </c:pt>
                <c:pt idx="3">
                  <c:v>15.337093641408032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6-46DF-83CB-6D5BDFA82B5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Sheet1!$H$8:$K$8</c:f>
              <c:numCache>
                <c:formatCode>0.0</c:formatCode>
                <c:ptCount val="4"/>
                <c:pt idx="0">
                  <c:v>0</c:v>
                </c:pt>
                <c:pt idx="1">
                  <c:v>15.300887578863936</c:v>
                </c:pt>
                <c:pt idx="2">
                  <c:v>26.693245954023769</c:v>
                </c:pt>
                <c:pt idx="3">
                  <c:v>17.504454310026123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6-46DF-83CB-6D5BDFA82B5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Sheet1!$H$9:$K$9</c:f>
              <c:numCache>
                <c:formatCode>0.0</c:formatCode>
                <c:ptCount val="4"/>
                <c:pt idx="0">
                  <c:v>0</c:v>
                </c:pt>
                <c:pt idx="1">
                  <c:v>14.147571920345861</c:v>
                </c:pt>
                <c:pt idx="2">
                  <c:v>19.833266804703168</c:v>
                </c:pt>
                <c:pt idx="3">
                  <c:v>13.211045760067552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F6-46DF-83CB-6D5BDFA8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Sheet1!$H$22:$K$22</c:f>
              <c:numCache>
                <c:formatCode>0.0</c:formatCode>
                <c:ptCount val="4"/>
                <c:pt idx="0">
                  <c:v>0</c:v>
                </c:pt>
                <c:pt idx="1">
                  <c:v>16.215321960564395</c:v>
                </c:pt>
                <c:pt idx="2">
                  <c:v>31.997682403118894</c:v>
                </c:pt>
                <c:pt idx="3">
                  <c:v>32.083073209515746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3-426B-A98C-A5439F9CE6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Sheet1!$H$23:$K$23</c:f>
              <c:numCache>
                <c:formatCode>0.0</c:formatCode>
                <c:ptCount val="4"/>
                <c:pt idx="0">
                  <c:v>0</c:v>
                </c:pt>
                <c:pt idx="1">
                  <c:v>26.783013976619092</c:v>
                </c:pt>
                <c:pt idx="2">
                  <c:v>28.390419533002092</c:v>
                </c:pt>
                <c:pt idx="3">
                  <c:v>20.867308794922014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3-426B-A98C-A5439F9CE61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Sheet1!$H$24:$K$24</c:f>
              <c:numCache>
                <c:formatCode>0.0</c:formatCode>
                <c:ptCount val="4"/>
                <c:pt idx="0">
                  <c:v>0</c:v>
                </c:pt>
                <c:pt idx="1">
                  <c:v>23.291947493063478</c:v>
                </c:pt>
                <c:pt idx="2">
                  <c:v>27.3989988687044</c:v>
                </c:pt>
                <c:pt idx="3">
                  <c:v>16.33439887543625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3-426B-A98C-A5439F9CE61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Sheet1!$H$25:$K$25</c:f>
              <c:numCache>
                <c:formatCode>0.0</c:formatCode>
                <c:ptCount val="4"/>
                <c:pt idx="0">
                  <c:v>0</c:v>
                </c:pt>
                <c:pt idx="1">
                  <c:v>19.290847331056948</c:v>
                </c:pt>
                <c:pt idx="2">
                  <c:v>26.560992199009771</c:v>
                </c:pt>
                <c:pt idx="3">
                  <c:v>17.500454818192448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93-426B-A98C-A5439F9CE61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Sheet1!$H$26:$K$26</c:f>
              <c:numCache>
                <c:formatCode>0.0</c:formatCode>
                <c:ptCount val="4"/>
                <c:pt idx="0">
                  <c:v>0</c:v>
                </c:pt>
                <c:pt idx="1">
                  <c:v>18.513899838290406</c:v>
                </c:pt>
                <c:pt idx="2">
                  <c:v>32.008489363150339</c:v>
                </c:pt>
                <c:pt idx="3">
                  <c:v>28.189939581896876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93-426B-A98C-A5439F9CE61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Sheet1!$H$27:$K$27</c:f>
              <c:numCache>
                <c:formatCode>0.0</c:formatCode>
                <c:ptCount val="4"/>
                <c:pt idx="0">
                  <c:v>0</c:v>
                </c:pt>
                <c:pt idx="1">
                  <c:v>29.77052014714366</c:v>
                </c:pt>
                <c:pt idx="2">
                  <c:v>53.002862546625643</c:v>
                </c:pt>
                <c:pt idx="3">
                  <c:v>45.673478079458235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93-426B-A98C-A5439F9C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Sheet1!$S$13:$V$13</c:f>
              <c:numCache>
                <c:formatCode>0.0</c:formatCode>
                <c:ptCount val="4"/>
                <c:pt idx="0">
                  <c:v>0</c:v>
                </c:pt>
                <c:pt idx="1">
                  <c:v>10.352567354073082</c:v>
                </c:pt>
                <c:pt idx="2">
                  <c:v>16.820849710314011</c:v>
                </c:pt>
                <c:pt idx="3">
                  <c:v>20.742036571388216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A-459B-B267-F452754371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Sheet1!$S$14:$V$14</c:f>
              <c:numCache>
                <c:formatCode>0.0</c:formatCode>
                <c:ptCount val="4"/>
                <c:pt idx="0">
                  <c:v>0</c:v>
                </c:pt>
                <c:pt idx="1">
                  <c:v>13.811227166594319</c:v>
                </c:pt>
                <c:pt idx="2">
                  <c:v>22.797333410120249</c:v>
                </c:pt>
                <c:pt idx="3">
                  <c:v>25.027277652732593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A-459B-B267-F452754371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Sheet1!$S$15:$V$15</c:f>
              <c:numCache>
                <c:formatCode>0.0</c:formatCode>
                <c:ptCount val="4"/>
                <c:pt idx="0">
                  <c:v>0</c:v>
                </c:pt>
                <c:pt idx="1">
                  <c:v>16.025989803102554</c:v>
                </c:pt>
                <c:pt idx="2">
                  <c:v>17.169008425663382</c:v>
                </c:pt>
                <c:pt idx="3">
                  <c:v>18.651319353868676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A-459B-B267-F452754371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Sheet1!$S$16:$V$16</c:f>
              <c:numCache>
                <c:formatCode>0.0</c:formatCode>
                <c:ptCount val="4"/>
                <c:pt idx="0">
                  <c:v>0</c:v>
                </c:pt>
                <c:pt idx="1">
                  <c:v>18.59625547645437</c:v>
                </c:pt>
                <c:pt idx="2">
                  <c:v>25.106334095314665</c:v>
                </c:pt>
                <c:pt idx="3">
                  <c:v>17.554828439120101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A-459B-B267-F4527543718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Sheet1!$S$17:$V$17</c:f>
              <c:numCache>
                <c:formatCode>0.0</c:formatCode>
                <c:ptCount val="4"/>
                <c:pt idx="0">
                  <c:v>0</c:v>
                </c:pt>
                <c:pt idx="1">
                  <c:v>12.132219243208116</c:v>
                </c:pt>
                <c:pt idx="2">
                  <c:v>22.576100435670725</c:v>
                </c:pt>
                <c:pt idx="3">
                  <c:v>21.102194969390837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4A-459B-B267-F4527543718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Sheet1!$S$18:$V$18</c:f>
              <c:numCache>
                <c:formatCode>0.0</c:formatCode>
                <c:ptCount val="4"/>
                <c:pt idx="0">
                  <c:v>0</c:v>
                </c:pt>
                <c:pt idx="1">
                  <c:v>16.599148403401895</c:v>
                </c:pt>
                <c:pt idx="2">
                  <c:v>16.255651694700724</c:v>
                </c:pt>
                <c:pt idx="3">
                  <c:v>18.065941763429823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4A-459B-B267-F4527543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 load: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Sheet1!$S$4:$V$4</c:f>
              <c:numCache>
                <c:formatCode>0.0</c:formatCode>
                <c:ptCount val="4"/>
                <c:pt idx="0">
                  <c:v>0</c:v>
                </c:pt>
                <c:pt idx="1">
                  <c:v>8.1818425679457878</c:v>
                </c:pt>
                <c:pt idx="2">
                  <c:v>19.078522239977421</c:v>
                </c:pt>
                <c:pt idx="3">
                  <c:v>21.833995781880098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8-46E8-A828-D14F6D4519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Sheet1!$S$5:$V$5</c:f>
              <c:numCache>
                <c:formatCode>0.0</c:formatCode>
                <c:ptCount val="4"/>
                <c:pt idx="0">
                  <c:v>0</c:v>
                </c:pt>
                <c:pt idx="1">
                  <c:v>19.284606629249744</c:v>
                </c:pt>
                <c:pt idx="2">
                  <c:v>29.242879579914145</c:v>
                </c:pt>
                <c:pt idx="3">
                  <c:v>30.638251273833539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8-46E8-A828-D14F6D4519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Sheet1!$S$6:$V$6</c:f>
              <c:numCache>
                <c:formatCode>0.0</c:formatCode>
                <c:ptCount val="4"/>
                <c:pt idx="0">
                  <c:v>0</c:v>
                </c:pt>
                <c:pt idx="1">
                  <c:v>12.537963265094881</c:v>
                </c:pt>
                <c:pt idx="2">
                  <c:v>21.108086832988178</c:v>
                </c:pt>
                <c:pt idx="3">
                  <c:v>15.872272266476179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8-46E8-A828-D14F6D45198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Sheet1!$S$7:$V$7</c:f>
              <c:numCache>
                <c:formatCode>0.0</c:formatCode>
                <c:ptCount val="4"/>
                <c:pt idx="0">
                  <c:v>0</c:v>
                </c:pt>
                <c:pt idx="1">
                  <c:v>13.744535596765973</c:v>
                </c:pt>
                <c:pt idx="2">
                  <c:v>20.237662248533272</c:v>
                </c:pt>
                <c:pt idx="3">
                  <c:v>17.854765500335233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D8-46E8-A828-D14F6D45198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Sheet1!$S$8:$V$8</c:f>
              <c:numCache>
                <c:formatCode>0.0</c:formatCode>
                <c:ptCount val="4"/>
                <c:pt idx="0">
                  <c:v>0</c:v>
                </c:pt>
                <c:pt idx="1">
                  <c:v>15.876900963643562</c:v>
                </c:pt>
                <c:pt idx="2">
                  <c:v>25.765315044318214</c:v>
                </c:pt>
                <c:pt idx="3">
                  <c:v>19.161438187224615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D8-46E8-A828-D14F6D45198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Sheet1!$S$9:$V$9</c:f>
              <c:numCache>
                <c:formatCode>0.0</c:formatCode>
                <c:ptCount val="4"/>
                <c:pt idx="0">
                  <c:v>0</c:v>
                </c:pt>
                <c:pt idx="1">
                  <c:v>15.191706169392926</c:v>
                </c:pt>
                <c:pt idx="2">
                  <c:v>21.863666027616883</c:v>
                </c:pt>
                <c:pt idx="3">
                  <c:v>17.772717496878631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8-46E8-A828-D14F6D45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 load: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Sheet1!$S$22:$V$22</c:f>
              <c:numCache>
                <c:formatCode>0.0</c:formatCode>
                <c:ptCount val="4"/>
                <c:pt idx="0">
                  <c:v>0</c:v>
                </c:pt>
                <c:pt idx="1">
                  <c:v>15.082003322273113</c:v>
                </c:pt>
                <c:pt idx="2">
                  <c:v>30.25276815932682</c:v>
                </c:pt>
                <c:pt idx="3">
                  <c:v>35.148644508886711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3-41C3-B637-CF447B0811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Sheet1!$S$23:$V$23</c:f>
              <c:numCache>
                <c:formatCode>0.0</c:formatCode>
                <c:ptCount val="4"/>
                <c:pt idx="0">
                  <c:v>0</c:v>
                </c:pt>
                <c:pt idx="1">
                  <c:v>23.215710274314187</c:v>
                </c:pt>
                <c:pt idx="2">
                  <c:v>29.68060253033785</c:v>
                </c:pt>
                <c:pt idx="3">
                  <c:v>25.550254831067516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3-41C3-B637-CF447B0811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Sheet1!$S$24:$V$24</c:f>
              <c:numCache>
                <c:formatCode>0.0</c:formatCode>
                <c:ptCount val="4"/>
                <c:pt idx="0">
                  <c:v>0</c:v>
                </c:pt>
                <c:pt idx="1">
                  <c:v>21.012258337214266</c:v>
                </c:pt>
                <c:pt idx="2">
                  <c:v>28.279874262089344</c:v>
                </c:pt>
                <c:pt idx="3">
                  <c:v>21.748215135886912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A3-41C3-B637-CF447B08115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Sheet1!$S$25:$V$25</c:f>
              <c:numCache>
                <c:formatCode>0.0</c:formatCode>
                <c:ptCount val="4"/>
                <c:pt idx="0">
                  <c:v>0</c:v>
                </c:pt>
                <c:pt idx="1">
                  <c:v>19.007963710167335</c:v>
                </c:pt>
                <c:pt idx="2">
                  <c:v>26.650111202455552</c:v>
                </c:pt>
                <c:pt idx="3">
                  <c:v>22.943974286790748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A3-41C3-B637-CF447B08115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Sheet1!$S$26:$V$26</c:f>
              <c:numCache>
                <c:formatCode>0.0</c:formatCode>
                <c:ptCount val="4"/>
                <c:pt idx="0">
                  <c:v>0</c:v>
                </c:pt>
                <c:pt idx="1">
                  <c:v>18.512772199912494</c:v>
                </c:pt>
                <c:pt idx="2">
                  <c:v>31.216398360042231</c:v>
                </c:pt>
                <c:pt idx="3">
                  <c:v>29.441408328825204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3-41C3-B637-CF447B08115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Sheet1!$S$3:$V$3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Sheet1!$S$27:$V$27</c:f>
              <c:numCache>
                <c:formatCode>0.0</c:formatCode>
                <c:ptCount val="4"/>
                <c:pt idx="0">
                  <c:v>0</c:v>
                </c:pt>
                <c:pt idx="1">
                  <c:v>24.833231345161401</c:v>
                </c:pt>
                <c:pt idx="2">
                  <c:v>42.638640951318877</c:v>
                </c:pt>
                <c:pt idx="3">
                  <c:v>40.383789567927472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3-41C3-B637-CF447B08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 load: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Sheet1!$DY$10:$EB$10</c:f>
              <c:numCache>
                <c:formatCode>0.0</c:formatCode>
                <c:ptCount val="4"/>
                <c:pt idx="0">
                  <c:v>0</c:v>
                </c:pt>
                <c:pt idx="1">
                  <c:v>3.8374341753936569</c:v>
                </c:pt>
                <c:pt idx="2">
                  <c:v>1.6881759697642618</c:v>
                </c:pt>
                <c:pt idx="3">
                  <c:v>-3.6857421085896931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42F3-9604-A1121270A743}"/>
            </c:ext>
          </c:extLst>
        </c:ser>
        <c:ser>
          <c:idx val="7"/>
          <c:order val="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Sheet1!$DY$19:$EB$19</c:f>
              <c:numCache>
                <c:formatCode>0.0</c:formatCode>
                <c:ptCount val="4"/>
                <c:pt idx="0">
                  <c:v>0</c:v>
                </c:pt>
                <c:pt idx="1">
                  <c:v>7.6395828036813924</c:v>
                </c:pt>
                <c:pt idx="2">
                  <c:v>7.1054725100326737</c:v>
                </c:pt>
                <c:pt idx="3">
                  <c:v>3.6834771635230994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3-42F3-9604-A1121270A743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Sheet1!$DY$28:$EB$28</c:f>
              <c:numCache>
                <c:formatCode>0.0</c:formatCode>
                <c:ptCount val="4"/>
                <c:pt idx="0">
                  <c:v>0</c:v>
                </c:pt>
                <c:pt idx="1">
                  <c:v>6.8767438217236547</c:v>
                </c:pt>
                <c:pt idx="2">
                  <c:v>11.215295082719152</c:v>
                </c:pt>
                <c:pt idx="3">
                  <c:v>-0.16843961753529527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3-42F3-9604-A1121270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</a:t>
                </a:r>
                <a:r>
                  <a:rPr lang="en-GB" baseline="0"/>
                  <a:t> Volume</a:t>
                </a:r>
                <a:r>
                  <a:rPr lang="en-GB"/>
                  <a:t>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Sheet1!$AO$13:$AR$13</c:f>
              <c:numCache>
                <c:formatCode>0.0</c:formatCode>
                <c:ptCount val="4"/>
                <c:pt idx="0">
                  <c:v>0</c:v>
                </c:pt>
                <c:pt idx="1">
                  <c:v>11.607676726031686</c:v>
                </c:pt>
                <c:pt idx="2">
                  <c:v>16.315843739922332</c:v>
                </c:pt>
                <c:pt idx="3">
                  <c:v>18.491294082322597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2-4611-9387-17C7F49404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Sheet1!$AO$14:$AR$14</c:f>
              <c:numCache>
                <c:formatCode>0.0</c:formatCode>
                <c:ptCount val="4"/>
                <c:pt idx="0">
                  <c:v>0</c:v>
                </c:pt>
                <c:pt idx="1">
                  <c:v>14.946390640008334</c:v>
                </c:pt>
                <c:pt idx="2">
                  <c:v>17.654799851326718</c:v>
                </c:pt>
                <c:pt idx="3">
                  <c:v>16.326109188491532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2-4611-9387-17C7F49404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Sheet1!$AO$15:$AR$15</c:f>
              <c:numCache>
                <c:formatCode>0.0</c:formatCode>
                <c:ptCount val="4"/>
                <c:pt idx="0">
                  <c:v>0</c:v>
                </c:pt>
                <c:pt idx="1">
                  <c:v>12.807256304737043</c:v>
                </c:pt>
                <c:pt idx="2">
                  <c:v>14.534380989635256</c:v>
                </c:pt>
                <c:pt idx="3">
                  <c:v>8.5900921957613008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A2-4611-9387-17C7F49404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Sheet1!$AO$16:$AR$16</c:f>
              <c:numCache>
                <c:formatCode>0.0</c:formatCode>
                <c:ptCount val="4"/>
                <c:pt idx="0">
                  <c:v>0</c:v>
                </c:pt>
                <c:pt idx="1">
                  <c:v>14.295960188059137</c:v>
                </c:pt>
                <c:pt idx="2">
                  <c:v>17.924228291696327</c:v>
                </c:pt>
                <c:pt idx="3">
                  <c:v>10.90608621868712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2-4611-9387-17C7F49404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Sheet1!$AO$17:$AR$17</c:f>
              <c:numCache>
                <c:formatCode>0.0</c:formatCode>
                <c:ptCount val="4"/>
                <c:pt idx="0">
                  <c:v>0</c:v>
                </c:pt>
                <c:pt idx="1">
                  <c:v>13.763296905029213</c:v>
                </c:pt>
                <c:pt idx="2">
                  <c:v>17.71641464999308</c:v>
                </c:pt>
                <c:pt idx="3">
                  <c:v>16.89049984604879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A2-4611-9387-17C7F49404D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Sheet1!$AO$18:$AR$18</c:f>
              <c:numCache>
                <c:formatCode>0.0</c:formatCode>
                <c:ptCount val="4"/>
                <c:pt idx="0">
                  <c:v>0</c:v>
                </c:pt>
                <c:pt idx="1">
                  <c:v>12.806108426907203</c:v>
                </c:pt>
                <c:pt idx="2">
                  <c:v>13.95848784720561</c:v>
                </c:pt>
                <c:pt idx="3">
                  <c:v>10.300729128804804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A2-4611-9387-17C7F494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Cortical Area: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Sheet1!$AO$4:$AR$4</c:f>
              <c:numCache>
                <c:formatCode>0.0</c:formatCode>
                <c:ptCount val="4"/>
                <c:pt idx="0">
                  <c:v>0</c:v>
                </c:pt>
                <c:pt idx="1">
                  <c:v>7.7826387183695527</c:v>
                </c:pt>
                <c:pt idx="2">
                  <c:v>16.885482579601</c:v>
                </c:pt>
                <c:pt idx="3">
                  <c:v>13.973915664506222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8-41C6-BC10-5A433B12FE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Sheet1!$AO$5:$AR$5</c:f>
              <c:numCache>
                <c:formatCode>0.0</c:formatCode>
                <c:ptCount val="4"/>
                <c:pt idx="0">
                  <c:v>0</c:v>
                </c:pt>
                <c:pt idx="1">
                  <c:v>14.714270429415837</c:v>
                </c:pt>
                <c:pt idx="2">
                  <c:v>22.400149719711308</c:v>
                </c:pt>
                <c:pt idx="3">
                  <c:v>20.880802193559585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8-41C6-BC10-5A433B12FE7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Sheet1!$AO$6:$AR$6</c:f>
              <c:numCache>
                <c:formatCode>0.0</c:formatCode>
                <c:ptCount val="4"/>
                <c:pt idx="0">
                  <c:v>0</c:v>
                </c:pt>
                <c:pt idx="1">
                  <c:v>8.150392809189956</c:v>
                </c:pt>
                <c:pt idx="2">
                  <c:v>13.030224869692145</c:v>
                </c:pt>
                <c:pt idx="3">
                  <c:v>5.8430372978794862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B8-41C6-BC10-5A433B12FE7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Sheet1!$AO$7:$AR$7</c:f>
              <c:numCache>
                <c:formatCode>0.0</c:formatCode>
                <c:ptCount val="4"/>
                <c:pt idx="0">
                  <c:v>0</c:v>
                </c:pt>
                <c:pt idx="1">
                  <c:v>11.335946847099194</c:v>
                </c:pt>
                <c:pt idx="2">
                  <c:v>16.326620650479171</c:v>
                </c:pt>
                <c:pt idx="3">
                  <c:v>8.2272676780488645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8-41C6-BC10-5A433B12FE7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Sheet1!$AO$8:$AR$8</c:f>
              <c:numCache>
                <c:formatCode>0.0</c:formatCode>
                <c:ptCount val="4"/>
                <c:pt idx="0">
                  <c:v>0</c:v>
                </c:pt>
                <c:pt idx="1">
                  <c:v>9.6717773386163461</c:v>
                </c:pt>
                <c:pt idx="2">
                  <c:v>15.479770865531661</c:v>
                </c:pt>
                <c:pt idx="3">
                  <c:v>10.979233012170839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B8-41C6-BC10-5A433B12FE7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Sheet1!$AO$9:$AR$9</c:f>
              <c:numCache>
                <c:formatCode>0.0</c:formatCode>
                <c:ptCount val="4"/>
                <c:pt idx="0">
                  <c:v>0</c:v>
                </c:pt>
                <c:pt idx="1">
                  <c:v>11.661022410750309</c:v>
                </c:pt>
                <c:pt idx="2">
                  <c:v>14.182658739987207</c:v>
                </c:pt>
                <c:pt idx="3">
                  <c:v>11.225385390399152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B8-41C6-BC10-5A433B12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Cortical Area: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Sheet1!$AO$22:$AR$22</c:f>
              <c:numCache>
                <c:formatCode>0.0</c:formatCode>
                <c:ptCount val="4"/>
                <c:pt idx="0">
                  <c:v>0</c:v>
                </c:pt>
                <c:pt idx="1">
                  <c:v>14.242700640775736</c:v>
                </c:pt>
                <c:pt idx="2">
                  <c:v>25.170969997842697</c:v>
                </c:pt>
                <c:pt idx="3">
                  <c:v>23.965952844460798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0-4860-8CF2-7E41DA719E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Sheet1!$AO$23:$AR$23</c:f>
              <c:numCache>
                <c:formatCode>0.0</c:formatCode>
                <c:ptCount val="4"/>
                <c:pt idx="0">
                  <c:v>0</c:v>
                </c:pt>
                <c:pt idx="1">
                  <c:v>15.699650301729665</c:v>
                </c:pt>
                <c:pt idx="2">
                  <c:v>21.806228073549107</c:v>
                </c:pt>
                <c:pt idx="3">
                  <c:v>17.470714283195516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0-4860-8CF2-7E41DA719E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Sheet1!$AO$24:$AR$24</c:f>
              <c:numCache>
                <c:formatCode>0.0</c:formatCode>
                <c:ptCount val="4"/>
                <c:pt idx="0">
                  <c:v>0</c:v>
                </c:pt>
                <c:pt idx="1">
                  <c:v>16.073706075584287</c:v>
                </c:pt>
                <c:pt idx="2">
                  <c:v>34.969875044208962</c:v>
                </c:pt>
                <c:pt idx="3">
                  <c:v>29.061818734401161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00-4860-8CF2-7E41DA719E4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Sheet1!$AO$25:$AR$25</c:f>
              <c:numCache>
                <c:formatCode>0.0</c:formatCode>
                <c:ptCount val="4"/>
                <c:pt idx="0">
                  <c:v>0</c:v>
                </c:pt>
                <c:pt idx="1">
                  <c:v>15.161922652805748</c:v>
                </c:pt>
                <c:pt idx="2">
                  <c:v>32.021769178845844</c:v>
                </c:pt>
                <c:pt idx="3">
                  <c:v>14.232201414923731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00-4860-8CF2-7E41DA719E4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Sheet1!$AO$26:$AR$26</c:f>
              <c:numCache>
                <c:formatCode>0.0</c:formatCode>
                <c:ptCount val="4"/>
                <c:pt idx="0">
                  <c:v>0</c:v>
                </c:pt>
                <c:pt idx="1">
                  <c:v>13.128221509310107</c:v>
                </c:pt>
                <c:pt idx="2">
                  <c:v>34.725497188849857</c:v>
                </c:pt>
                <c:pt idx="3">
                  <c:v>15.157771232885869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00-4860-8CF2-7E41DA719E4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Sheet1!$AO$27:$AR$27</c:f>
              <c:numCache>
                <c:formatCode>0.0</c:formatCode>
                <c:ptCount val="4"/>
                <c:pt idx="0">
                  <c:v>0</c:v>
                </c:pt>
                <c:pt idx="1">
                  <c:v>17.381941898076352</c:v>
                </c:pt>
                <c:pt idx="2">
                  <c:v>27.18059607858893</c:v>
                </c:pt>
                <c:pt idx="3">
                  <c:v>20.672424843949667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00-4860-8CF2-7E41DA71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Cortical Area: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Sheet1!$AD$13:$AG$13</c:f>
              <c:numCache>
                <c:formatCode>0.0</c:formatCode>
                <c:ptCount val="4"/>
                <c:pt idx="0">
                  <c:v>0</c:v>
                </c:pt>
                <c:pt idx="1">
                  <c:v>16.027091036723224</c:v>
                </c:pt>
                <c:pt idx="2">
                  <c:v>21.816630776892378</c:v>
                </c:pt>
                <c:pt idx="3">
                  <c:v>23.043398915443277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6-40B0-9760-120861675A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Sheet1!$AD$14:$AG$14</c:f>
              <c:numCache>
                <c:formatCode>0.0</c:formatCode>
                <c:ptCount val="4"/>
                <c:pt idx="0">
                  <c:v>0</c:v>
                </c:pt>
                <c:pt idx="1">
                  <c:v>19.451672038461794</c:v>
                </c:pt>
                <c:pt idx="2">
                  <c:v>22.197614074264596</c:v>
                </c:pt>
                <c:pt idx="3">
                  <c:v>21.787401744669744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6-40B0-9760-120861675A2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Sheet1!$AD$15:$AG$15</c:f>
              <c:numCache>
                <c:formatCode>0.0</c:formatCode>
                <c:ptCount val="4"/>
                <c:pt idx="0">
                  <c:v>0</c:v>
                </c:pt>
                <c:pt idx="1">
                  <c:v>17.786042583873474</c:v>
                </c:pt>
                <c:pt idx="2">
                  <c:v>20.142694451784788</c:v>
                </c:pt>
                <c:pt idx="3">
                  <c:v>14.523385551762447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6-40B0-9760-120861675A2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Sheet1!$AD$16:$AG$16</c:f>
              <c:numCache>
                <c:formatCode>0.0</c:formatCode>
                <c:ptCount val="4"/>
                <c:pt idx="0">
                  <c:v>0</c:v>
                </c:pt>
                <c:pt idx="1">
                  <c:v>18.741640960575648</c:v>
                </c:pt>
                <c:pt idx="2">
                  <c:v>23.167872795909293</c:v>
                </c:pt>
                <c:pt idx="3">
                  <c:v>15.176015547917387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6-40B0-9760-120861675A2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Sheet1!$AD$17:$AG$17</c:f>
              <c:numCache>
                <c:formatCode>0.0</c:formatCode>
                <c:ptCount val="4"/>
                <c:pt idx="0">
                  <c:v>0</c:v>
                </c:pt>
                <c:pt idx="1">
                  <c:v>20.115631720499572</c:v>
                </c:pt>
                <c:pt idx="2">
                  <c:v>25.906736400409926</c:v>
                </c:pt>
                <c:pt idx="3">
                  <c:v>24.686953535387545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6-40B0-9760-120861675A2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Sheet1!$AD$18:$AG$18</c:f>
              <c:numCache>
                <c:formatCode>0.0</c:formatCode>
                <c:ptCount val="4"/>
                <c:pt idx="0">
                  <c:v>0</c:v>
                </c:pt>
                <c:pt idx="1">
                  <c:v>18.856960745399551</c:v>
                </c:pt>
                <c:pt idx="2">
                  <c:v>21.195783738166202</c:v>
                </c:pt>
                <c:pt idx="3">
                  <c:v>15.194232100975508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76-40B0-9760-12086167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BMC: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Sheet1!$AD$4:$AG$4</c:f>
              <c:numCache>
                <c:formatCode>0.0</c:formatCode>
                <c:ptCount val="4"/>
                <c:pt idx="0">
                  <c:v>0</c:v>
                </c:pt>
                <c:pt idx="1">
                  <c:v>8.5814506641639721</c:v>
                </c:pt>
                <c:pt idx="2">
                  <c:v>22.868040587675839</c:v>
                </c:pt>
                <c:pt idx="3">
                  <c:v>18.13550155832041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E-491C-B4E7-1198ED16DE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Sheet1!$AD$5:$AG$5</c:f>
              <c:numCache>
                <c:formatCode>0.0</c:formatCode>
                <c:ptCount val="4"/>
                <c:pt idx="0">
                  <c:v>0</c:v>
                </c:pt>
                <c:pt idx="1">
                  <c:v>18.560967584162462</c:v>
                </c:pt>
                <c:pt idx="2">
                  <c:v>27.054124710090694</c:v>
                </c:pt>
                <c:pt idx="3">
                  <c:v>26.450859397407562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E-491C-B4E7-1198ED16DE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Sheet1!$AD$6:$AG$6</c:f>
              <c:numCache>
                <c:formatCode>0.0</c:formatCode>
                <c:ptCount val="4"/>
                <c:pt idx="0">
                  <c:v>0</c:v>
                </c:pt>
                <c:pt idx="1">
                  <c:v>12.863111569661021</c:v>
                </c:pt>
                <c:pt idx="2">
                  <c:v>25.035811288483995</c:v>
                </c:pt>
                <c:pt idx="3">
                  <c:v>12.808965840843465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E-491C-B4E7-1198ED16DE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Sheet1!$AD$7:$AG$7</c:f>
              <c:numCache>
                <c:formatCode>0.0</c:formatCode>
                <c:ptCount val="4"/>
                <c:pt idx="0">
                  <c:v>0</c:v>
                </c:pt>
                <c:pt idx="1">
                  <c:v>16.377255280458193</c:v>
                </c:pt>
                <c:pt idx="2">
                  <c:v>22.902314244573454</c:v>
                </c:pt>
                <c:pt idx="3">
                  <c:v>14.136522961391535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E-491C-B4E7-1198ED16DE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Sheet1!$AD$8:$AG$8</c:f>
              <c:numCache>
                <c:formatCode>0.0</c:formatCode>
                <c:ptCount val="4"/>
                <c:pt idx="0">
                  <c:v>0</c:v>
                </c:pt>
                <c:pt idx="1">
                  <c:v>12.069235876606948</c:v>
                </c:pt>
                <c:pt idx="2">
                  <c:v>20.445148934352442</c:v>
                </c:pt>
                <c:pt idx="3">
                  <c:v>14.403563654422962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E-491C-B4E7-1198ED16DE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Sheet1!$AD$9:$AG$9</c:f>
              <c:numCache>
                <c:formatCode>0.0</c:formatCode>
                <c:ptCount val="4"/>
                <c:pt idx="0">
                  <c:v>0</c:v>
                </c:pt>
                <c:pt idx="1">
                  <c:v>15.927193111613933</c:v>
                </c:pt>
                <c:pt idx="2">
                  <c:v>19.757763901938471</c:v>
                </c:pt>
                <c:pt idx="3">
                  <c:v>17.412892271274451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EE-491C-B4E7-1198ED16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BMC: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Sheet1!$AD$22:$AG$22</c:f>
              <c:numCache>
                <c:formatCode>0.0</c:formatCode>
                <c:ptCount val="4"/>
                <c:pt idx="0">
                  <c:v>0</c:v>
                </c:pt>
                <c:pt idx="1">
                  <c:v>18.748896751160501</c:v>
                </c:pt>
                <c:pt idx="2">
                  <c:v>32.707265761403328</c:v>
                </c:pt>
                <c:pt idx="3">
                  <c:v>40.296841346343662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19-B510-7687E00506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Sheet1!$AD$23:$AG$23</c:f>
              <c:numCache>
                <c:formatCode>0.0</c:formatCode>
                <c:ptCount val="4"/>
                <c:pt idx="0">
                  <c:v>0</c:v>
                </c:pt>
                <c:pt idx="1">
                  <c:v>17.424225636709441</c:v>
                </c:pt>
                <c:pt idx="2">
                  <c:v>25.550248553639861</c:v>
                </c:pt>
                <c:pt idx="3">
                  <c:v>22.906683366286192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D-4919-B510-7687E00506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Sheet1!$AD$24:$AG$24</c:f>
              <c:numCache>
                <c:formatCode>0.0</c:formatCode>
                <c:ptCount val="4"/>
                <c:pt idx="0">
                  <c:v>0</c:v>
                </c:pt>
                <c:pt idx="1">
                  <c:v>20.782214894573318</c:v>
                </c:pt>
                <c:pt idx="2">
                  <c:v>26.737926930496229</c:v>
                </c:pt>
                <c:pt idx="3">
                  <c:v>36.310051386723416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D-4919-B510-7687E00506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Sheet1!$AD$25:$AG$25</c:f>
              <c:numCache>
                <c:formatCode>0.0</c:formatCode>
                <c:ptCount val="4"/>
                <c:pt idx="0">
                  <c:v>0</c:v>
                </c:pt>
                <c:pt idx="1">
                  <c:v>19.359729361250107</c:v>
                </c:pt>
                <c:pt idx="2">
                  <c:v>25.16315950917728</c:v>
                </c:pt>
                <c:pt idx="3">
                  <c:v>21.056212071120719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D-4919-B510-7687E00506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Sheet1!$AD$26:$AG$26</c:f>
              <c:numCache>
                <c:formatCode>0.0</c:formatCode>
                <c:ptCount val="4"/>
                <c:pt idx="0">
                  <c:v>0</c:v>
                </c:pt>
                <c:pt idx="1">
                  <c:v>17.430652506452109</c:v>
                </c:pt>
                <c:pt idx="2">
                  <c:v>27.788633185858487</c:v>
                </c:pt>
                <c:pt idx="3">
                  <c:v>22.184437377779741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5D-4919-B510-7687E00506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Sheet1!$AD$3:$AG$3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Sheet1!$AD$27:$AG$27</c:f>
              <c:numCache>
                <c:formatCode>0.0</c:formatCode>
                <c:ptCount val="4"/>
                <c:pt idx="0">
                  <c:v>0</c:v>
                </c:pt>
                <c:pt idx="1">
                  <c:v>20.677213764463435</c:v>
                </c:pt>
                <c:pt idx="2">
                  <c:v>32.979326907705527</c:v>
                </c:pt>
                <c:pt idx="3">
                  <c:v>28.482559279246473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5D-4919-B510-7687E005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BMC: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Sheet1!$BV$20:$BY$20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1.9893669281378463</c:v>
                  </c:pt>
                  <c:pt idx="2">
                    <c:v>3.5570761341678798</c:v>
                  </c:pt>
                  <c:pt idx="3">
                    <c:v>6.2860661651584797</c:v>
                  </c:pt>
                </c:numCache>
              </c:numRef>
            </c:plus>
            <c:minus>
              <c:numRef>
                <c:f>Sheet1!$BV$20:$BY$20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1.9893669281378463</c:v>
                  </c:pt>
                  <c:pt idx="2">
                    <c:v>3.5570761341678798</c:v>
                  </c:pt>
                  <c:pt idx="3">
                    <c:v>6.2860661651584797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Sheet1!$BV$19:$BY$19</c:f>
              <c:numCache>
                <c:formatCode>0.0</c:formatCode>
                <c:ptCount val="4"/>
                <c:pt idx="0">
                  <c:v>0</c:v>
                </c:pt>
                <c:pt idx="1">
                  <c:v>18.119110688405634</c:v>
                </c:pt>
                <c:pt idx="2">
                  <c:v>19.784012626566952</c:v>
                </c:pt>
                <c:pt idx="3">
                  <c:v>15.7141899414663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C21-A2A4-71388EB56654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Sheet1!$BV$11:$BY$11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4.6625928565205772</c:v>
                  </c:pt>
                  <c:pt idx="2">
                    <c:v>4.6453272604030689</c:v>
                  </c:pt>
                  <c:pt idx="3">
                    <c:v>6.2705199559755886</c:v>
                  </c:pt>
                </c:numCache>
              </c:numRef>
            </c:plus>
            <c:minus>
              <c:numRef>
                <c:f>Sheet1!$BV$11:$BY$11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4.6625928565205772</c:v>
                  </c:pt>
                  <c:pt idx="2">
                    <c:v>4.6453272604030689</c:v>
                  </c:pt>
                  <c:pt idx="3">
                    <c:v>6.2705199559755886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Sheet1!$BV$10:$BY$10</c:f>
              <c:numCache>
                <c:formatCode>0.0</c:formatCode>
                <c:ptCount val="4"/>
                <c:pt idx="0">
                  <c:v>0</c:v>
                </c:pt>
                <c:pt idx="1">
                  <c:v>15.546263752345746</c:v>
                </c:pt>
                <c:pt idx="2">
                  <c:v>26.628322374585967</c:v>
                </c:pt>
                <c:pt idx="3">
                  <c:v>28.677739774455734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1-4C21-A2A4-71388EB56654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Sheet1!$BV$29:$BY$29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4.126978883966582</c:v>
                  </c:pt>
                  <c:pt idx="2">
                    <c:v>5.6897020963093592</c:v>
                  </c:pt>
                  <c:pt idx="3">
                    <c:v>7.4778660401653507</c:v>
                  </c:pt>
                </c:numCache>
              </c:numRef>
            </c:plus>
            <c:minus>
              <c:numRef>
                <c:f>Sheet1!$BV$29:$BY$29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4.126978883966582</c:v>
                  </c:pt>
                  <c:pt idx="2">
                    <c:v>5.6897020963093592</c:v>
                  </c:pt>
                  <c:pt idx="3">
                    <c:v>7.4778660401653507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Sheet1!$BV$28:$BY$28</c:f>
              <c:numCache>
                <c:formatCode>0.0</c:formatCode>
                <c:ptCount val="4"/>
                <c:pt idx="0">
                  <c:v>0</c:v>
                </c:pt>
                <c:pt idx="1">
                  <c:v>20.366675935020606</c:v>
                </c:pt>
                <c:pt idx="2">
                  <c:v>29.020554147994698</c:v>
                </c:pt>
                <c:pt idx="3">
                  <c:v>28.655728862842036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1-4C21-A2A4-71388EB56654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Sheet1!$BV$38:$BY$38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1.3136198872205878</c:v>
                  </c:pt>
                  <c:pt idx="2">
                    <c:v>2.1485209162231382</c:v>
                  </c:pt>
                  <c:pt idx="3">
                    <c:v>1.7640351088615176</c:v>
                  </c:pt>
                </c:numCache>
              </c:numRef>
            </c:plus>
            <c:minus>
              <c:numRef>
                <c:f>Sheet1!$BV$38:$BY$38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1.3136198872205878</c:v>
                  </c:pt>
                  <c:pt idx="2">
                    <c:v>2.1485209162231382</c:v>
                  </c:pt>
                  <c:pt idx="3">
                    <c:v>1.7640351088615176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Sheet1!$CG$37:$CJ$37</c:f>
              <c:numCache>
                <c:formatCode>0.0</c:formatCode>
                <c:ptCount val="4"/>
                <c:pt idx="0">
                  <c:v>0</c:v>
                </c:pt>
                <c:pt idx="1">
                  <c:v>1.4640158921355102</c:v>
                </c:pt>
                <c:pt idx="2">
                  <c:v>2.1290439531782517</c:v>
                </c:pt>
                <c:pt idx="3">
                  <c:v>1.9183510174885874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1-4C21-A2A4-71388EB5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Midshaft Cortical Thickness: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270316754657894"/>
          <c:y val="6.0152376786235043E-2"/>
          <c:w val="0.28542757957392706"/>
          <c:h val="0.2454359871682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64499999999999"/>
                  <c:y val="-0.2913254593175853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Sheet2!$U$38:$U$73</c:f>
              <c:numCache>
                <c:formatCode>0.00</c:formatCode>
                <c:ptCount val="36"/>
                <c:pt idx="0">
                  <c:v>223.433671656</c:v>
                </c:pt>
                <c:pt idx="1">
                  <c:v>226.91917414400001</c:v>
                </c:pt>
                <c:pt idx="2">
                  <c:v>221.582196576</c:v>
                </c:pt>
                <c:pt idx="3">
                  <c:v>222.87639816000001</c:v>
                </c:pt>
                <c:pt idx="4">
                  <c:v>225.79860316</c:v>
                </c:pt>
                <c:pt idx="5">
                  <c:v>218.50991364800001</c:v>
                </c:pt>
                <c:pt idx="6">
                  <c:v>226.58948946400002</c:v>
                </c:pt>
                <c:pt idx="7">
                  <c:v>220.23020801600001</c:v>
                </c:pt>
                <c:pt idx="8">
                  <c:v>219.23306412800002</c:v>
                </c:pt>
                <c:pt idx="9">
                  <c:v>217.35156092000003</c:v>
                </c:pt>
                <c:pt idx="10">
                  <c:v>223.00431431200002</c:v>
                </c:pt>
                <c:pt idx="11">
                  <c:v>217.897738968</c:v>
                </c:pt>
                <c:pt idx="12">
                  <c:v>213.33782360800001</c:v>
                </c:pt>
                <c:pt idx="13">
                  <c:v>219.10485251199998</c:v>
                </c:pt>
                <c:pt idx="14">
                  <c:v>219.54383578400001</c:v>
                </c:pt>
                <c:pt idx="15">
                  <c:v>213.72634649600002</c:v>
                </c:pt>
                <c:pt idx="16">
                  <c:v>223.78844644000003</c:v>
                </c:pt>
                <c:pt idx="17">
                  <c:v>222.94414355200001</c:v>
                </c:pt>
                <c:pt idx="18">
                  <c:v>248.283708816</c:v>
                </c:pt>
                <c:pt idx="19">
                  <c:v>266.72627404799999</c:v>
                </c:pt>
                <c:pt idx="20">
                  <c:v>256.70944540800002</c:v>
                </c:pt>
                <c:pt idx="21">
                  <c:v>249.86907888800002</c:v>
                </c:pt>
                <c:pt idx="22">
                  <c:v>263.61601780799998</c:v>
                </c:pt>
                <c:pt idx="23">
                  <c:v>265.22171967200001</c:v>
                </c:pt>
                <c:pt idx="24">
                  <c:v>255.76872776000002</c:v>
                </c:pt>
                <c:pt idx="25">
                  <c:v>274.54848023199997</c:v>
                </c:pt>
                <c:pt idx="26">
                  <c:v>252.54894246399999</c:v>
                </c:pt>
                <c:pt idx="27">
                  <c:v>252.23604463200002</c:v>
                </c:pt>
                <c:pt idx="28">
                  <c:v>273.153492976</c:v>
                </c:pt>
                <c:pt idx="29">
                  <c:v>263.96559477600005</c:v>
                </c:pt>
                <c:pt idx="30">
                  <c:v>261.61950370400001</c:v>
                </c:pt>
                <c:pt idx="31">
                  <c:v>266.34389828799999</c:v>
                </c:pt>
                <c:pt idx="32">
                  <c:v>238.296705712</c:v>
                </c:pt>
                <c:pt idx="33">
                  <c:v>241.10073665599998</c:v>
                </c:pt>
                <c:pt idx="34">
                  <c:v>267.368164648</c:v>
                </c:pt>
                <c:pt idx="35">
                  <c:v>243.611166032</c:v>
                </c:pt>
              </c:numCache>
            </c:numRef>
          </c:xVal>
          <c:yVal>
            <c:numRef>
              <c:f>Sheet2!$D$38:$D$73</c:f>
              <c:numCache>
                <c:formatCode>General</c:formatCode>
                <c:ptCount val="36"/>
                <c:pt idx="0">
                  <c:v>130.0494185019987</c:v>
                </c:pt>
                <c:pt idx="1">
                  <c:v>132.92151565599906</c:v>
                </c:pt>
                <c:pt idx="2">
                  <c:v>125.28222141000037</c:v>
                </c:pt>
                <c:pt idx="3">
                  <c:v>133.57444710100017</c:v>
                </c:pt>
                <c:pt idx="4">
                  <c:v>143.81086743700081</c:v>
                </c:pt>
                <c:pt idx="5">
                  <c:v>125.86899506599953</c:v>
                </c:pt>
                <c:pt idx="6">
                  <c:v>125.03425792999991</c:v>
                </c:pt>
                <c:pt idx="7">
                  <c:v>129.43683855000037</c:v>
                </c:pt>
                <c:pt idx="8">
                  <c:v>124.60069071100133</c:v>
                </c:pt>
                <c:pt idx="9">
                  <c:v>131.22013684900068</c:v>
                </c:pt>
                <c:pt idx="10">
                  <c:v>138.6059773630017</c:v>
                </c:pt>
                <c:pt idx="11">
                  <c:v>124.00672478100057</c:v>
                </c:pt>
                <c:pt idx="12">
                  <c:v>125.45108027900059</c:v>
                </c:pt>
                <c:pt idx="13">
                  <c:v>130.87837233100009</c:v>
                </c:pt>
                <c:pt idx="14">
                  <c:v>124.00075263999976</c:v>
                </c:pt>
                <c:pt idx="15">
                  <c:v>127.93145352200051</c:v>
                </c:pt>
                <c:pt idx="16">
                  <c:v>145.32504217199792</c:v>
                </c:pt>
                <c:pt idx="17">
                  <c:v>128.04780182400091</c:v>
                </c:pt>
                <c:pt idx="18">
                  <c:v>139.97552235800001</c:v>
                </c:pt>
                <c:pt idx="19">
                  <c:v>150.00297400700052</c:v>
                </c:pt>
                <c:pt idx="20">
                  <c:v>146.62334807599868</c:v>
                </c:pt>
                <c:pt idx="21">
                  <c:v>154.29755072100127</c:v>
                </c:pt>
                <c:pt idx="22">
                  <c:v>155.83418630100041</c:v>
                </c:pt>
                <c:pt idx="23">
                  <c:v>150.43289277299979</c:v>
                </c:pt>
                <c:pt idx="24">
                  <c:v>150.89718050100032</c:v>
                </c:pt>
                <c:pt idx="25">
                  <c:v>167.3595874909991</c:v>
                </c:pt>
                <c:pt idx="26">
                  <c:v>149.69777967200045</c:v>
                </c:pt>
                <c:pt idx="27">
                  <c:v>165.55024228099981</c:v>
                </c:pt>
                <c:pt idx="28">
                  <c:v>184.95574046799882</c:v>
                </c:pt>
                <c:pt idx="29">
                  <c:v>147.00464004999967</c:v>
                </c:pt>
                <c:pt idx="30">
                  <c:v>154.16570375300074</c:v>
                </c:pt>
                <c:pt idx="31">
                  <c:v>171.18500959200136</c:v>
                </c:pt>
                <c:pt idx="32">
                  <c:v>154.79251815299932</c:v>
                </c:pt>
                <c:pt idx="33">
                  <c:v>153.51428034899922</c:v>
                </c:pt>
                <c:pt idx="34">
                  <c:v>176.828725004999</c:v>
                </c:pt>
                <c:pt idx="35">
                  <c:v>153.29279523699972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1-4CB8-AB1C-DFADC13328B4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616638888888887"/>
                  <c:y val="-0.174321230679498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Sheet2!$U$2:$U$37</c:f>
              <c:numCache>
                <c:formatCode>General</c:formatCode>
                <c:ptCount val="36"/>
                <c:pt idx="0">
                  <c:v>225.79210950400002</c:v>
                </c:pt>
                <c:pt idx="1">
                  <c:v>221.518799008</c:v>
                </c:pt>
                <c:pt idx="2">
                  <c:v>223.80256880800002</c:v>
                </c:pt>
                <c:pt idx="3">
                  <c:v>220.02147804000001</c:v>
                </c:pt>
                <c:pt idx="4">
                  <c:v>222.60761275999999</c:v>
                </c:pt>
                <c:pt idx="5">
                  <c:v>218.27996683999999</c:v>
                </c:pt>
                <c:pt idx="6">
                  <c:v>229.16343902400001</c:v>
                </c:pt>
                <c:pt idx="7">
                  <c:v>220.80308203199999</c:v>
                </c:pt>
                <c:pt idx="8">
                  <c:v>214.574494472</c:v>
                </c:pt>
                <c:pt idx="9">
                  <c:v>221.32629053600002</c:v>
                </c:pt>
                <c:pt idx="10">
                  <c:v>223.33991576</c:v>
                </c:pt>
                <c:pt idx="11">
                  <c:v>211.89247664000001</c:v>
                </c:pt>
                <c:pt idx="12">
                  <c:v>222.653568904</c:v>
                </c:pt>
                <c:pt idx="13">
                  <c:v>224.81238956799999</c:v>
                </c:pt>
                <c:pt idx="14">
                  <c:v>210.81712600000003</c:v>
                </c:pt>
                <c:pt idx="15">
                  <c:v>220.81639684000001</c:v>
                </c:pt>
                <c:pt idx="16">
                  <c:v>221.04250646400001</c:v>
                </c:pt>
                <c:pt idx="17">
                  <c:v>222.51230185600002</c:v>
                </c:pt>
                <c:pt idx="18">
                  <c:v>244.92975967199999</c:v>
                </c:pt>
                <c:pt idx="19">
                  <c:v>277.98125368000001</c:v>
                </c:pt>
                <c:pt idx="20">
                  <c:v>238.14650828800001</c:v>
                </c:pt>
                <c:pt idx="21">
                  <c:v>250.99642276800003</c:v>
                </c:pt>
                <c:pt idx="22">
                  <c:v>256.63069504800001</c:v>
                </c:pt>
                <c:pt idx="23">
                  <c:v>260.09732132800002</c:v>
                </c:pt>
                <c:pt idx="24">
                  <c:v>271.13091314399998</c:v>
                </c:pt>
                <c:pt idx="25">
                  <c:v>304.41919767999997</c:v>
                </c:pt>
                <c:pt idx="26">
                  <c:v>263.38107109600003</c:v>
                </c:pt>
                <c:pt idx="27">
                  <c:v>276.02534928800003</c:v>
                </c:pt>
                <c:pt idx="28">
                  <c:v>281.14334611999999</c:v>
                </c:pt>
                <c:pt idx="29">
                  <c:v>279.16774121600002</c:v>
                </c:pt>
                <c:pt idx="30">
                  <c:v>283.57845141600001</c:v>
                </c:pt>
                <c:pt idx="31">
                  <c:v>317.24986072000002</c:v>
                </c:pt>
                <c:pt idx="32">
                  <c:v>263.17226405600002</c:v>
                </c:pt>
                <c:pt idx="33">
                  <c:v>273.95093741600004</c:v>
                </c:pt>
                <c:pt idx="34">
                  <c:v>282.582548976</c:v>
                </c:pt>
                <c:pt idx="35">
                  <c:v>282.25190656000001</c:v>
                </c:pt>
              </c:numCache>
            </c:numRef>
          </c:xVal>
          <c:yVal>
            <c:numRef>
              <c:f>Sheet2!$D$2:$D$37</c:f>
              <c:numCache>
                <c:formatCode>General</c:formatCode>
                <c:ptCount val="36"/>
                <c:pt idx="0">
                  <c:v>131.11064537800095</c:v>
                </c:pt>
                <c:pt idx="1">
                  <c:v>130.1416358950008</c:v>
                </c:pt>
                <c:pt idx="2">
                  <c:v>122.37255012299927</c:v>
                </c:pt>
                <c:pt idx="3">
                  <c:v>128.54876667200023</c:v>
                </c:pt>
                <c:pt idx="4">
                  <c:v>136.77937961499964</c:v>
                </c:pt>
                <c:pt idx="5">
                  <c:v>135.99735458499933</c:v>
                </c:pt>
                <c:pt idx="6">
                  <c:v>136.01891578500002</c:v>
                </c:pt>
                <c:pt idx="7">
                  <c:v>128.7095175999992</c:v>
                </c:pt>
                <c:pt idx="8">
                  <c:v>128.94257591700116</c:v>
                </c:pt>
                <c:pt idx="9">
                  <c:v>128.24556228499924</c:v>
                </c:pt>
                <c:pt idx="10">
                  <c:v>132.93148710000003</c:v>
                </c:pt>
                <c:pt idx="11">
                  <c:v>129.94796738099927</c:v>
                </c:pt>
                <c:pt idx="12">
                  <c:v>129.00749654600006</c:v>
                </c:pt>
                <c:pt idx="13">
                  <c:v>124.01889869999999</c:v>
                </c:pt>
                <c:pt idx="14">
                  <c:v>131.42020960400095</c:v>
                </c:pt>
                <c:pt idx="15">
                  <c:v>127.1586504</c:v>
                </c:pt>
                <c:pt idx="16">
                  <c:v>136.51782074299837</c:v>
                </c:pt>
                <c:pt idx="17">
                  <c:v>135.46548999999999</c:v>
                </c:pt>
                <c:pt idx="18">
                  <c:v>140.55167841800014</c:v>
                </c:pt>
                <c:pt idx="19">
                  <c:v>149.68402237100014</c:v>
                </c:pt>
                <c:pt idx="20">
                  <c:v>145.36938723700032</c:v>
                </c:pt>
                <c:pt idx="21">
                  <c:v>144.29105022599984</c:v>
                </c:pt>
                <c:pt idx="22">
                  <c:v>157.40625901999954</c:v>
                </c:pt>
                <c:pt idx="23">
                  <c:v>154.63056762499892</c:v>
                </c:pt>
                <c:pt idx="24">
                  <c:v>154.3933214000001</c:v>
                </c:pt>
                <c:pt idx="25">
                  <c:v>164.96570199999968</c:v>
                </c:pt>
                <c:pt idx="26">
                  <c:v>156.93013314199916</c:v>
                </c:pt>
                <c:pt idx="27">
                  <c:v>153.12636667799956</c:v>
                </c:pt>
                <c:pt idx="28">
                  <c:v>172.9588584050002</c:v>
                </c:pt>
                <c:pt idx="29">
                  <c:v>162.33272205999847</c:v>
                </c:pt>
                <c:pt idx="30">
                  <c:v>153.84647606399889</c:v>
                </c:pt>
                <c:pt idx="31">
                  <c:v>163.78234040700113</c:v>
                </c:pt>
                <c:pt idx="32">
                  <c:v>147.13046766699949</c:v>
                </c:pt>
                <c:pt idx="33">
                  <c:v>146.66109168499867</c:v>
                </c:pt>
                <c:pt idx="34">
                  <c:v>160.41452029999988</c:v>
                </c:pt>
                <c:pt idx="35">
                  <c:v>153.36189787299972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1-4CB8-AB1C-DFADC13328B4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571444444444444"/>
                  <c:y val="3.438101487314086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Sheet2!$U$74:$U$109</c:f>
              <c:numCache>
                <c:formatCode>General</c:formatCode>
                <c:ptCount val="36"/>
                <c:pt idx="0">
                  <c:v>223.939780584</c:v>
                </c:pt>
                <c:pt idx="1">
                  <c:v>226.78409561600003</c:v>
                </c:pt>
                <c:pt idx="2">
                  <c:v>228.01745428800001</c:v>
                </c:pt>
                <c:pt idx="3">
                  <c:v>226.16472611200001</c:v>
                </c:pt>
                <c:pt idx="4">
                  <c:v>220.351280656</c:v>
                </c:pt>
                <c:pt idx="5">
                  <c:v>220.30054321600002</c:v>
                </c:pt>
                <c:pt idx="6">
                  <c:v>226.05058642400002</c:v>
                </c:pt>
                <c:pt idx="7">
                  <c:v>230.19174942399999</c:v>
                </c:pt>
                <c:pt idx="8">
                  <c:v>223.62467389599999</c:v>
                </c:pt>
                <c:pt idx="9">
                  <c:v>235.53136484800001</c:v>
                </c:pt>
                <c:pt idx="10">
                  <c:v>219.35339410399999</c:v>
                </c:pt>
                <c:pt idx="11">
                  <c:v>221.96035191199999</c:v>
                </c:pt>
                <c:pt idx="12">
                  <c:v>222.58584244000002</c:v>
                </c:pt>
                <c:pt idx="13">
                  <c:v>230.87738408800001</c:v>
                </c:pt>
                <c:pt idx="14">
                  <c:v>220.649460616</c:v>
                </c:pt>
                <c:pt idx="15">
                  <c:v>235.394782792</c:v>
                </c:pt>
                <c:pt idx="16">
                  <c:v>219.05222934400001</c:v>
                </c:pt>
                <c:pt idx="17">
                  <c:v>220.262201328</c:v>
                </c:pt>
                <c:pt idx="18">
                  <c:v>257.22034738400004</c:v>
                </c:pt>
                <c:pt idx="19">
                  <c:v>270.87133496799999</c:v>
                </c:pt>
                <c:pt idx="20">
                  <c:v>271.85548935999998</c:v>
                </c:pt>
                <c:pt idx="21">
                  <c:v>285.09649615199999</c:v>
                </c:pt>
                <c:pt idx="22">
                  <c:v>259.16108243999997</c:v>
                </c:pt>
                <c:pt idx="23">
                  <c:v>279.04151371200004</c:v>
                </c:pt>
                <c:pt idx="24">
                  <c:v>281.79141442399998</c:v>
                </c:pt>
                <c:pt idx="25">
                  <c:v>286.82286079199997</c:v>
                </c:pt>
                <c:pt idx="26">
                  <c:v>284.4226372</c:v>
                </c:pt>
                <c:pt idx="27">
                  <c:v>301.38590123199998</c:v>
                </c:pt>
                <c:pt idx="28">
                  <c:v>276.433940952</c:v>
                </c:pt>
                <c:pt idx="29">
                  <c:v>308.72058973600002</c:v>
                </c:pt>
                <c:pt idx="30">
                  <c:v>294.12359308800001</c:v>
                </c:pt>
                <c:pt idx="31">
                  <c:v>283.70998032</c:v>
                </c:pt>
                <c:pt idx="32">
                  <c:v>264.80372921600002</c:v>
                </c:pt>
                <c:pt idx="33">
                  <c:v>303.47386846400002</c:v>
                </c:pt>
                <c:pt idx="34">
                  <c:v>277.83057224000004</c:v>
                </c:pt>
                <c:pt idx="35">
                  <c:v>310.891863984</c:v>
                </c:pt>
              </c:numCache>
            </c:numRef>
          </c:xVal>
          <c:yVal>
            <c:numRef>
              <c:f>Sheet2!$D$74:$D$109</c:f>
              <c:numCache>
                <c:formatCode>General</c:formatCode>
                <c:ptCount val="36"/>
                <c:pt idx="0">
                  <c:v>148.0247064250002</c:v>
                </c:pt>
                <c:pt idx="1">
                  <c:v>129.44534679400104</c:v>
                </c:pt>
                <c:pt idx="2">
                  <c:v>136.8597872780004</c:v>
                </c:pt>
                <c:pt idx="3">
                  <c:v>138.26637071899859</c:v>
                </c:pt>
                <c:pt idx="4">
                  <c:v>140.82909258200053</c:v>
                </c:pt>
                <c:pt idx="5">
                  <c:v>124.22094870599963</c:v>
                </c:pt>
                <c:pt idx="6">
                  <c:v>151.80212395799973</c:v>
                </c:pt>
                <c:pt idx="7">
                  <c:v>137.71395401600151</c:v>
                </c:pt>
                <c:pt idx="8">
                  <c:v>136.32195941200001</c:v>
                </c:pt>
                <c:pt idx="9">
                  <c:v>144.06729284300098</c:v>
                </c:pt>
                <c:pt idx="10">
                  <c:v>141.88349305299928</c:v>
                </c:pt>
                <c:pt idx="11">
                  <c:v>118.87874127699948</c:v>
                </c:pt>
                <c:pt idx="12">
                  <c:v>148.20986630699963</c:v>
                </c:pt>
                <c:pt idx="13">
                  <c:v>138.82708922699965</c:v>
                </c:pt>
                <c:pt idx="14">
                  <c:v>142.13267770699957</c:v>
                </c:pt>
                <c:pt idx="15">
                  <c:v>142.13267770699957</c:v>
                </c:pt>
                <c:pt idx="16">
                  <c:v>144.71007993999871</c:v>
                </c:pt>
                <c:pt idx="17">
                  <c:v>117.87417750699933</c:v>
                </c:pt>
                <c:pt idx="18">
                  <c:v>172.24257330600167</c:v>
                </c:pt>
                <c:pt idx="19">
                  <c:v>176.00916793800042</c:v>
                </c:pt>
                <c:pt idx="20">
                  <c:v>175.23814636899905</c:v>
                </c:pt>
                <c:pt idx="21">
                  <c:v>169.55127557100008</c:v>
                </c:pt>
                <c:pt idx="22">
                  <c:v>171.50155919600004</c:v>
                </c:pt>
                <c:pt idx="23">
                  <c:v>152.96593327000045</c:v>
                </c:pt>
                <c:pt idx="24">
                  <c:v>195.63358861800049</c:v>
                </c:pt>
                <c:pt idx="25">
                  <c:v>178.240682284</c:v>
                </c:pt>
                <c:pt idx="26">
                  <c:v>181.07560846399966</c:v>
                </c:pt>
                <c:pt idx="27">
                  <c:v>179.88452714499942</c:v>
                </c:pt>
                <c:pt idx="28">
                  <c:v>191.02959048499955</c:v>
                </c:pt>
                <c:pt idx="29">
                  <c:v>180.3508657889997</c:v>
                </c:pt>
                <c:pt idx="30">
                  <c:v>195.76014621799973</c:v>
                </c:pt>
                <c:pt idx="31">
                  <c:v>167.79656662699958</c:v>
                </c:pt>
                <c:pt idx="32">
                  <c:v>165.34919621599914</c:v>
                </c:pt>
                <c:pt idx="33">
                  <c:v>167.00654275100013</c:v>
                </c:pt>
                <c:pt idx="34">
                  <c:v>185.50376404399901</c:v>
                </c:pt>
                <c:pt idx="35">
                  <c:v>171.71141413200036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1-4CB8-AB1C-DFADC133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Midshaft Cortical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20"/>
      </c:valAx>
      <c:valAx>
        <c:axId val="53949235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164499999999999"/>
                  <c:y val="-0.31993000874890637"/>
                </c:manualLayout>
              </c:layout>
              <c:numFmt formatCode="#,##0.0000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Sheet2!$U$38:$U$73</c:f>
              <c:numCache>
                <c:formatCode>0.00</c:formatCode>
                <c:ptCount val="36"/>
                <c:pt idx="0">
                  <c:v>223.433671656</c:v>
                </c:pt>
                <c:pt idx="1">
                  <c:v>226.91917414400001</c:v>
                </c:pt>
                <c:pt idx="2">
                  <c:v>221.582196576</c:v>
                </c:pt>
                <c:pt idx="3">
                  <c:v>222.87639816000001</c:v>
                </c:pt>
                <c:pt idx="4">
                  <c:v>225.79860316</c:v>
                </c:pt>
                <c:pt idx="5">
                  <c:v>218.50991364800001</c:v>
                </c:pt>
                <c:pt idx="6">
                  <c:v>226.58948946400002</c:v>
                </c:pt>
                <c:pt idx="7">
                  <c:v>220.23020801600001</c:v>
                </c:pt>
                <c:pt idx="8">
                  <c:v>219.23306412800002</c:v>
                </c:pt>
                <c:pt idx="9">
                  <c:v>217.35156092000003</c:v>
                </c:pt>
                <c:pt idx="10">
                  <c:v>223.00431431200002</c:v>
                </c:pt>
                <c:pt idx="11">
                  <c:v>217.897738968</c:v>
                </c:pt>
                <c:pt idx="12">
                  <c:v>213.33782360800001</c:v>
                </c:pt>
                <c:pt idx="13">
                  <c:v>219.10485251199998</c:v>
                </c:pt>
                <c:pt idx="14">
                  <c:v>219.54383578400001</c:v>
                </c:pt>
                <c:pt idx="15">
                  <c:v>213.72634649600002</c:v>
                </c:pt>
                <c:pt idx="16">
                  <c:v>223.78844644000003</c:v>
                </c:pt>
                <c:pt idx="17">
                  <c:v>222.94414355200001</c:v>
                </c:pt>
                <c:pt idx="18">
                  <c:v>248.283708816</c:v>
                </c:pt>
                <c:pt idx="19">
                  <c:v>266.72627404799999</c:v>
                </c:pt>
                <c:pt idx="20">
                  <c:v>256.70944540800002</c:v>
                </c:pt>
                <c:pt idx="21">
                  <c:v>249.86907888800002</c:v>
                </c:pt>
                <c:pt idx="22">
                  <c:v>263.61601780799998</c:v>
                </c:pt>
                <c:pt idx="23">
                  <c:v>265.22171967200001</c:v>
                </c:pt>
                <c:pt idx="24">
                  <c:v>255.76872776000002</c:v>
                </c:pt>
                <c:pt idx="25">
                  <c:v>274.54848023199997</c:v>
                </c:pt>
                <c:pt idx="26">
                  <c:v>252.54894246399999</c:v>
                </c:pt>
                <c:pt idx="27">
                  <c:v>252.23604463200002</c:v>
                </c:pt>
                <c:pt idx="28">
                  <c:v>273.153492976</c:v>
                </c:pt>
                <c:pt idx="29">
                  <c:v>263.96559477600005</c:v>
                </c:pt>
                <c:pt idx="30">
                  <c:v>261.61950370400001</c:v>
                </c:pt>
                <c:pt idx="31">
                  <c:v>266.34389828799999</c:v>
                </c:pt>
                <c:pt idx="32">
                  <c:v>238.296705712</c:v>
                </c:pt>
                <c:pt idx="33">
                  <c:v>241.10073665599998</c:v>
                </c:pt>
                <c:pt idx="34">
                  <c:v>267.368164648</c:v>
                </c:pt>
                <c:pt idx="35">
                  <c:v>243.611166032</c:v>
                </c:pt>
              </c:numCache>
            </c:numRef>
          </c:xVal>
          <c:yVal>
            <c:numRef>
              <c:f>Sheet2!$E$38:$E$73</c:f>
              <c:numCache>
                <c:formatCode>General</c:formatCode>
                <c:ptCount val="36"/>
                <c:pt idx="0">
                  <c:v>37.154695312027926</c:v>
                </c:pt>
                <c:pt idx="1">
                  <c:v>37.476299542543799</c:v>
                </c:pt>
                <c:pt idx="2">
                  <c:v>36.795924100220162</c:v>
                </c:pt>
                <c:pt idx="3">
                  <c:v>36.556034520681202</c:v>
                </c:pt>
                <c:pt idx="4">
                  <c:v>40.275974920510954</c:v>
                </c:pt>
                <c:pt idx="5">
                  <c:v>35.574609832001507</c:v>
                </c:pt>
                <c:pt idx="6">
                  <c:v>37.114287084922836</c:v>
                </c:pt>
                <c:pt idx="7">
                  <c:v>37.580865235779541</c:v>
                </c:pt>
                <c:pt idx="8">
                  <c:v>37.617259075690129</c:v>
                </c:pt>
                <c:pt idx="9">
                  <c:v>36.975431024412472</c:v>
                </c:pt>
                <c:pt idx="10">
                  <c:v>40.31664731029776</c:v>
                </c:pt>
                <c:pt idx="11">
                  <c:v>36.000552665368289</c:v>
                </c:pt>
                <c:pt idx="12">
                  <c:v>38.463962074450521</c:v>
                </c:pt>
                <c:pt idx="13">
                  <c:v>38.900941249478187</c:v>
                </c:pt>
                <c:pt idx="14">
                  <c:v>38.75371693726386</c:v>
                </c:pt>
                <c:pt idx="15">
                  <c:v>37.250198059037835</c:v>
                </c:pt>
                <c:pt idx="16">
                  <c:v>42.552623307192484</c:v>
                </c:pt>
                <c:pt idx="17">
                  <c:v>38.155942892321903</c:v>
                </c:pt>
                <c:pt idx="18">
                  <c:v>42.445969655253137</c:v>
                </c:pt>
                <c:pt idx="19">
                  <c:v>44.273638615387014</c:v>
                </c:pt>
                <c:pt idx="20">
                  <c:v>44.964383661952994</c:v>
                </c:pt>
                <c:pt idx="21">
                  <c:v>44.177340055581759</c:v>
                </c:pt>
                <c:pt idx="22">
                  <c:v>47.715200860557552</c:v>
                </c:pt>
                <c:pt idx="23">
                  <c:v>44.489504477735693</c:v>
                </c:pt>
                <c:pt idx="24">
                  <c:v>44.933927327626023</c:v>
                </c:pt>
                <c:pt idx="25">
                  <c:v>47.769318525796727</c:v>
                </c:pt>
                <c:pt idx="26">
                  <c:v>45.40734586348043</c:v>
                </c:pt>
                <c:pt idx="27">
                  <c:v>46.602357234906293</c:v>
                </c:pt>
                <c:pt idx="28">
                  <c:v>52.159346283036889</c:v>
                </c:pt>
                <c:pt idx="29">
                  <c:v>44.358440069726669</c:v>
                </c:pt>
                <c:pt idx="30">
                  <c:v>46.442171154737942</c:v>
                </c:pt>
                <c:pt idx="31">
                  <c:v>48.636787825511476</c:v>
                </c:pt>
                <c:pt idx="32">
                  <c:v>45.981796444727237</c:v>
                </c:pt>
                <c:pt idx="33">
                  <c:v>43.789406421534373</c:v>
                </c:pt>
                <c:pt idx="34">
                  <c:v>51.532160842066688</c:v>
                </c:pt>
                <c:pt idx="35">
                  <c:v>45.049173314536318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9-4402-8488-34DAC950DBF8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616638888888887"/>
                  <c:y val="-0.10015784485272675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Sheet2!$U$2:$U$37</c:f>
              <c:numCache>
                <c:formatCode>General</c:formatCode>
                <c:ptCount val="36"/>
                <c:pt idx="0">
                  <c:v>225.79210950400002</c:v>
                </c:pt>
                <c:pt idx="1">
                  <c:v>221.518799008</c:v>
                </c:pt>
                <c:pt idx="2">
                  <c:v>223.80256880800002</c:v>
                </c:pt>
                <c:pt idx="3">
                  <c:v>220.02147804000001</c:v>
                </c:pt>
                <c:pt idx="4">
                  <c:v>222.60761275999999</c:v>
                </c:pt>
                <c:pt idx="5">
                  <c:v>218.27996683999999</c:v>
                </c:pt>
                <c:pt idx="6">
                  <c:v>229.16343902400001</c:v>
                </c:pt>
                <c:pt idx="7">
                  <c:v>220.80308203199999</c:v>
                </c:pt>
                <c:pt idx="8">
                  <c:v>214.574494472</c:v>
                </c:pt>
                <c:pt idx="9">
                  <c:v>221.32629053600002</c:v>
                </c:pt>
                <c:pt idx="10">
                  <c:v>223.33991576</c:v>
                </c:pt>
                <c:pt idx="11">
                  <c:v>211.89247664000001</c:v>
                </c:pt>
                <c:pt idx="12">
                  <c:v>222.653568904</c:v>
                </c:pt>
                <c:pt idx="13">
                  <c:v>224.81238956799999</c:v>
                </c:pt>
                <c:pt idx="14">
                  <c:v>210.81712600000003</c:v>
                </c:pt>
                <c:pt idx="15">
                  <c:v>220.81639684000001</c:v>
                </c:pt>
                <c:pt idx="16">
                  <c:v>221.04250646400001</c:v>
                </c:pt>
                <c:pt idx="17">
                  <c:v>222.51230185600002</c:v>
                </c:pt>
                <c:pt idx="18">
                  <c:v>244.92975967199999</c:v>
                </c:pt>
                <c:pt idx="19">
                  <c:v>277.98125368000001</c:v>
                </c:pt>
                <c:pt idx="20">
                  <c:v>238.14650828800001</c:v>
                </c:pt>
                <c:pt idx="21">
                  <c:v>250.99642276800003</c:v>
                </c:pt>
                <c:pt idx="22">
                  <c:v>256.63069504800001</c:v>
                </c:pt>
                <c:pt idx="23">
                  <c:v>260.09732132800002</c:v>
                </c:pt>
                <c:pt idx="24">
                  <c:v>271.13091314399998</c:v>
                </c:pt>
                <c:pt idx="25">
                  <c:v>304.41919767999997</c:v>
                </c:pt>
                <c:pt idx="26">
                  <c:v>263.38107109600003</c:v>
                </c:pt>
                <c:pt idx="27">
                  <c:v>276.02534928800003</c:v>
                </c:pt>
                <c:pt idx="28">
                  <c:v>281.14334611999999</c:v>
                </c:pt>
                <c:pt idx="29">
                  <c:v>279.16774121600002</c:v>
                </c:pt>
                <c:pt idx="30">
                  <c:v>283.57845141600001</c:v>
                </c:pt>
                <c:pt idx="31">
                  <c:v>317.24986072000002</c:v>
                </c:pt>
                <c:pt idx="32">
                  <c:v>263.17226405600002</c:v>
                </c:pt>
                <c:pt idx="33">
                  <c:v>273.95093741600004</c:v>
                </c:pt>
                <c:pt idx="34">
                  <c:v>282.582548976</c:v>
                </c:pt>
                <c:pt idx="35">
                  <c:v>282.25190656000001</c:v>
                </c:pt>
              </c:numCache>
            </c:numRef>
          </c:xVal>
          <c:yVal>
            <c:numRef>
              <c:f>Sheet2!$E$2:$E$37</c:f>
              <c:numCache>
                <c:formatCode>General</c:formatCode>
                <c:ptCount val="36"/>
                <c:pt idx="0">
                  <c:v>36.821280101593139</c:v>
                </c:pt>
                <c:pt idx="1">
                  <c:v>35.484449736576771</c:v>
                </c:pt>
                <c:pt idx="2">
                  <c:v>35.004488497705786</c:v>
                </c:pt>
                <c:pt idx="3">
                  <c:v>35.544155138184891</c:v>
                </c:pt>
                <c:pt idx="4">
                  <c:v>37.998177922747935</c:v>
                </c:pt>
                <c:pt idx="5">
                  <c:v>37.772544607998434</c:v>
                </c:pt>
                <c:pt idx="6">
                  <c:v>39.102718791716761</c:v>
                </c:pt>
                <c:pt idx="7">
                  <c:v>36.385712132931154</c:v>
                </c:pt>
                <c:pt idx="8">
                  <c:v>37.15679675464375</c:v>
                </c:pt>
                <c:pt idx="9">
                  <c:v>36.251224091213281</c:v>
                </c:pt>
                <c:pt idx="10">
                  <c:v>38.222985208272647</c:v>
                </c:pt>
                <c:pt idx="11">
                  <c:v>37.170431255626319</c:v>
                </c:pt>
                <c:pt idx="12">
                  <c:v>38.936893810730282</c:v>
                </c:pt>
                <c:pt idx="13">
                  <c:v>37.619273710000002</c:v>
                </c:pt>
                <c:pt idx="14">
                  <c:v>38.591203610512835</c:v>
                </c:pt>
                <c:pt idx="15">
                  <c:v>37.168310169999998</c:v>
                </c:pt>
                <c:pt idx="16">
                  <c:v>40.379030600214499</c:v>
                </c:pt>
                <c:pt idx="17">
                  <c:v>39.634612779999998</c:v>
                </c:pt>
                <c:pt idx="18">
                  <c:v>42.122649163172461</c:v>
                </c:pt>
                <c:pt idx="19">
                  <c:v>44.874002661754268</c:v>
                </c:pt>
                <c:pt idx="20">
                  <c:v>43.429754542756903</c:v>
                </c:pt>
                <c:pt idx="21">
                  <c:v>42.276921792032034</c:v>
                </c:pt>
                <c:pt idx="22">
                  <c:v>46.789969298689883</c:v>
                </c:pt>
                <c:pt idx="23">
                  <c:v>45.655786694914255</c:v>
                </c:pt>
                <c:pt idx="24">
                  <c:v>46.36547775596685</c:v>
                </c:pt>
                <c:pt idx="25">
                  <c:v>48.620232619853603</c:v>
                </c:pt>
                <c:pt idx="26">
                  <c:v>46.737068378515154</c:v>
                </c:pt>
                <c:pt idx="27">
                  <c:v>44.690307245691841</c:v>
                </c:pt>
                <c:pt idx="28">
                  <c:v>50.782815046201421</c:v>
                </c:pt>
                <c:pt idx="29">
                  <c:v>48.300192149558356</c:v>
                </c:pt>
                <c:pt idx="30">
                  <c:v>47.438373562960265</c:v>
                </c:pt>
                <c:pt idx="31">
                  <c:v>49.145161316661003</c:v>
                </c:pt>
                <c:pt idx="32">
                  <c:v>44.716504518483617</c:v>
                </c:pt>
                <c:pt idx="33">
                  <c:v>43.804624791290749</c:v>
                </c:pt>
                <c:pt idx="34">
                  <c:v>48.116233589275112</c:v>
                </c:pt>
                <c:pt idx="35">
                  <c:v>46.678760540371151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9-4402-8488-34DAC950DBF8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571444444444444"/>
                  <c:y val="9.1705672207640712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Sheet2!$U$74:$U$109</c:f>
              <c:numCache>
                <c:formatCode>General</c:formatCode>
                <c:ptCount val="36"/>
                <c:pt idx="0">
                  <c:v>223.939780584</c:v>
                </c:pt>
                <c:pt idx="1">
                  <c:v>226.78409561600003</c:v>
                </c:pt>
                <c:pt idx="2">
                  <c:v>228.01745428800001</c:v>
                </c:pt>
                <c:pt idx="3">
                  <c:v>226.16472611200001</c:v>
                </c:pt>
                <c:pt idx="4">
                  <c:v>220.351280656</c:v>
                </c:pt>
                <c:pt idx="5">
                  <c:v>220.30054321600002</c:v>
                </c:pt>
                <c:pt idx="6">
                  <c:v>226.05058642400002</c:v>
                </c:pt>
                <c:pt idx="7">
                  <c:v>230.19174942399999</c:v>
                </c:pt>
                <c:pt idx="8">
                  <c:v>223.62467389599999</c:v>
                </c:pt>
                <c:pt idx="9">
                  <c:v>235.53136484800001</c:v>
                </c:pt>
                <c:pt idx="10">
                  <c:v>219.35339410399999</c:v>
                </c:pt>
                <c:pt idx="11">
                  <c:v>221.96035191199999</c:v>
                </c:pt>
                <c:pt idx="12">
                  <c:v>222.58584244000002</c:v>
                </c:pt>
                <c:pt idx="13">
                  <c:v>230.87738408800001</c:v>
                </c:pt>
                <c:pt idx="14">
                  <c:v>220.649460616</c:v>
                </c:pt>
                <c:pt idx="15">
                  <c:v>235.394782792</c:v>
                </c:pt>
                <c:pt idx="16">
                  <c:v>219.05222934400001</c:v>
                </c:pt>
                <c:pt idx="17">
                  <c:v>220.262201328</c:v>
                </c:pt>
                <c:pt idx="18">
                  <c:v>257.22034738400004</c:v>
                </c:pt>
                <c:pt idx="19">
                  <c:v>270.87133496799999</c:v>
                </c:pt>
                <c:pt idx="20">
                  <c:v>271.85548935999998</c:v>
                </c:pt>
                <c:pt idx="21">
                  <c:v>285.09649615199999</c:v>
                </c:pt>
                <c:pt idx="22">
                  <c:v>259.16108243999997</c:v>
                </c:pt>
                <c:pt idx="23">
                  <c:v>279.04151371200004</c:v>
                </c:pt>
                <c:pt idx="24">
                  <c:v>281.79141442399998</c:v>
                </c:pt>
                <c:pt idx="25">
                  <c:v>286.82286079199997</c:v>
                </c:pt>
                <c:pt idx="26">
                  <c:v>284.4226372</c:v>
                </c:pt>
                <c:pt idx="27">
                  <c:v>301.38590123199998</c:v>
                </c:pt>
                <c:pt idx="28">
                  <c:v>276.433940952</c:v>
                </c:pt>
                <c:pt idx="29">
                  <c:v>308.72058973600002</c:v>
                </c:pt>
                <c:pt idx="30">
                  <c:v>294.12359308800001</c:v>
                </c:pt>
                <c:pt idx="31">
                  <c:v>283.70998032</c:v>
                </c:pt>
                <c:pt idx="32">
                  <c:v>264.80372921600002</c:v>
                </c:pt>
                <c:pt idx="33">
                  <c:v>303.47386846400002</c:v>
                </c:pt>
                <c:pt idx="34">
                  <c:v>277.83057224000004</c:v>
                </c:pt>
                <c:pt idx="35">
                  <c:v>310.891863984</c:v>
                </c:pt>
              </c:numCache>
            </c:numRef>
          </c:xVal>
          <c:yVal>
            <c:numRef>
              <c:f>Sheet2!$E$74:$E$109</c:f>
              <c:numCache>
                <c:formatCode>General</c:formatCode>
                <c:ptCount val="36"/>
                <c:pt idx="0">
                  <c:v>39.61312773704195</c:v>
                </c:pt>
                <c:pt idx="1">
                  <c:v>37.736832565267029</c:v>
                </c:pt>
                <c:pt idx="2">
                  <c:v>38.891980255470251</c:v>
                </c:pt>
                <c:pt idx="3">
                  <c:v>39.649145652704476</c:v>
                </c:pt>
                <c:pt idx="4">
                  <c:v>39.881075966462163</c:v>
                </c:pt>
                <c:pt idx="5">
                  <c:v>36.215951788166905</c:v>
                </c:pt>
                <c:pt idx="6">
                  <c:v>41.80493952869687</c:v>
                </c:pt>
                <c:pt idx="7">
                  <c:v>39.821430798715241</c:v>
                </c:pt>
                <c:pt idx="8">
                  <c:v>39.741870469282368</c:v>
                </c:pt>
                <c:pt idx="9">
                  <c:v>40.912830417275593</c:v>
                </c:pt>
                <c:pt idx="10">
                  <c:v>40.871793429439983</c:v>
                </c:pt>
                <c:pt idx="11">
                  <c:v>36.118321873393036</c:v>
                </c:pt>
                <c:pt idx="12">
                  <c:v>42.35469569933371</c:v>
                </c:pt>
                <c:pt idx="13">
                  <c:v>41.287257526556779</c:v>
                </c:pt>
                <c:pt idx="14">
                  <c:v>41.706763659332537</c:v>
                </c:pt>
                <c:pt idx="15">
                  <c:v>41.706763659332537</c:v>
                </c:pt>
                <c:pt idx="16">
                  <c:v>42.163829111631586</c:v>
                </c:pt>
                <c:pt idx="17">
                  <c:v>37.438749897186192</c:v>
                </c:pt>
                <c:pt idx="18">
                  <c:v>48.742632311845888</c:v>
                </c:pt>
                <c:pt idx="19">
                  <c:v>50.87238761413218</c:v>
                </c:pt>
                <c:pt idx="20">
                  <c:v>50.470296583522888</c:v>
                </c:pt>
                <c:pt idx="21">
                  <c:v>49.634370160383725</c:v>
                </c:pt>
                <c:pt idx="22">
                  <c:v>49.969522745828328</c:v>
                </c:pt>
                <c:pt idx="23">
                  <c:v>46.736001271890814</c:v>
                </c:pt>
                <c:pt idx="24">
                  <c:v>55.168163593841506</c:v>
                </c:pt>
                <c:pt idx="25">
                  <c:v>53.541564328691095</c:v>
                </c:pt>
                <c:pt idx="26">
                  <c:v>53.501383980978552</c:v>
                </c:pt>
                <c:pt idx="27">
                  <c:v>52.821662553489979</c:v>
                </c:pt>
                <c:pt idx="28">
                  <c:v>55.325857970965956</c:v>
                </c:pt>
                <c:pt idx="29">
                  <c:v>53.402124042509676</c:v>
                </c:pt>
                <c:pt idx="30">
                  <c:v>57.241797123513244</c:v>
                </c:pt>
                <c:pt idx="31">
                  <c:v>51.836257037351139</c:v>
                </c:pt>
                <c:pt idx="32">
                  <c:v>50.777240346180079</c:v>
                </c:pt>
                <c:pt idx="33">
                  <c:v>51.275952789182384</c:v>
                </c:pt>
                <c:pt idx="34">
                  <c:v>54.577454207455112</c:v>
                </c:pt>
                <c:pt idx="35">
                  <c:v>52.557935872528525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9-4402-8488-34DAC950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Midshaft Cortical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20"/>
      </c:valAx>
      <c:valAx>
        <c:axId val="53949235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</a:t>
                </a:r>
                <a:r>
                  <a:rPr lang="en-GB" baseline="0"/>
                  <a:t> load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Sheet1!$CG$20:$CJ$20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4.2038375541683974</c:v>
                  </c:pt>
                  <c:pt idx="2">
                    <c:v>5.3030337913878407</c:v>
                  </c:pt>
                  <c:pt idx="3">
                    <c:v>6.7437473791304692</c:v>
                  </c:pt>
                </c:numCache>
              </c:numRef>
            </c:plus>
            <c:minus>
              <c:numRef>
                <c:f>Sheet1!$CG$20:$CJ$20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4.2038375541683974</c:v>
                  </c:pt>
                  <c:pt idx="2">
                    <c:v>5.3030337913878407</c:v>
                  </c:pt>
                  <c:pt idx="3">
                    <c:v>6.7437473791304692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Sheet1!$CG$19:$CJ$19</c:f>
              <c:numCache>
                <c:formatCode>0.0</c:formatCode>
                <c:ptCount val="4"/>
                <c:pt idx="0">
                  <c:v>0</c:v>
                </c:pt>
                <c:pt idx="1">
                  <c:v>24.242745663677336</c:v>
                </c:pt>
                <c:pt idx="2">
                  <c:v>33.818324509032685</c:v>
                </c:pt>
                <c:pt idx="3">
                  <c:v>34.560405981262512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0-4C33-AEA1-056367434E72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Sheet1!$CG$11:$CJ$11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8.1899842634263482</c:v>
                  </c:pt>
                  <c:pt idx="2">
                    <c:v>8.4331135206166916</c:v>
                  </c:pt>
                  <c:pt idx="3">
                    <c:v>12.454966773674609</c:v>
                  </c:pt>
                </c:numCache>
              </c:numRef>
            </c:plus>
            <c:minus>
              <c:numRef>
                <c:f>Sheet1!$CG$11:$CJ$11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8.1899842634263482</c:v>
                  </c:pt>
                  <c:pt idx="2">
                    <c:v>8.4331135206166916</c:v>
                  </c:pt>
                  <c:pt idx="3">
                    <c:v>12.454966773674609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Sheet1!$CG$10:$CJ$10</c:f>
              <c:numCache>
                <c:formatCode>0.0</c:formatCode>
                <c:ptCount val="4"/>
                <c:pt idx="0">
                  <c:v>0</c:v>
                </c:pt>
                <c:pt idx="1">
                  <c:v>19.362784044518531</c:v>
                </c:pt>
                <c:pt idx="2">
                  <c:v>37.697980777055371</c:v>
                </c:pt>
                <c:pt idx="3">
                  <c:v>42.476719414613392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0-4C33-AEA1-056367434E72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Sheet1!$CG$29:$CJ$29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7.1980803006840182</c:v>
                  </c:pt>
                  <c:pt idx="2">
                    <c:v>8.4470137130986878</c:v>
                  </c:pt>
                  <c:pt idx="3">
                    <c:v>10.162182806233439</c:v>
                  </c:pt>
                </c:numCache>
              </c:numRef>
            </c:plus>
            <c:minus>
              <c:numRef>
                <c:f>Sheet1!$CG$29:$CJ$29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7.1980803006840182</c:v>
                  </c:pt>
                  <c:pt idx="2">
                    <c:v>8.4470137130986878</c:v>
                  </c:pt>
                  <c:pt idx="3">
                    <c:v>10.162182806233439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Sheet1!$CG$28:$CJ$28</c:f>
              <c:numCache>
                <c:formatCode>0.0</c:formatCode>
                <c:ptCount val="4"/>
                <c:pt idx="0">
                  <c:v>0</c:v>
                </c:pt>
                <c:pt idx="1">
                  <c:v>27.578868667978469</c:v>
                </c:pt>
                <c:pt idx="2">
                  <c:v>42.449481921406203</c:v>
                </c:pt>
                <c:pt idx="3">
                  <c:v>47.918500479038165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0-4C33-AEA1-056367434E72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Sheet1!$CG$38:$CJ$38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2.1980897916943927</c:v>
                  </c:pt>
                  <c:pt idx="2">
                    <c:v>3.5081052967631985</c:v>
                  </c:pt>
                  <c:pt idx="3">
                    <c:v>3.8584669983918025</c:v>
                  </c:pt>
                </c:numCache>
              </c:numRef>
            </c:plus>
            <c:minus>
              <c:numRef>
                <c:f>Sheet1!$CG$38:$CJ$38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2.1980897916943927</c:v>
                  </c:pt>
                  <c:pt idx="2">
                    <c:v>3.5081052967631985</c:v>
                  </c:pt>
                  <c:pt idx="3">
                    <c:v>3.8584669983918025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Sheet1!$BV$37:$BY$37</c:f>
              <c:numCache>
                <c:formatCode>0.0</c:formatCode>
                <c:ptCount val="4"/>
                <c:pt idx="0">
                  <c:v>0</c:v>
                </c:pt>
                <c:pt idx="1">
                  <c:v>1.8612908629523475</c:v>
                </c:pt>
                <c:pt idx="2">
                  <c:v>2.8609591520315392</c:v>
                </c:pt>
                <c:pt idx="3">
                  <c:v>1.4147269852076669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0-4C33-AEA1-05636743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Midshaft Cortical Thickness: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270316754657894"/>
          <c:y val="6.0152376786235043E-2"/>
          <c:w val="0.28542757957392706"/>
          <c:h val="0.2454359871682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Sheet1!$BK$11:$BN$11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0.21227446736848996</c:v>
                  </c:pt>
                  <c:pt idx="2">
                    <c:v>0.31561483519685435</c:v>
                  </c:pt>
                  <c:pt idx="3">
                    <c:v>0.45919888156817684</c:v>
                  </c:pt>
                </c:numCache>
              </c:numRef>
            </c:plus>
            <c:minus>
              <c:numRef>
                <c:f>Sheet1!$BK$11:$BN$11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0.21227446736848996</c:v>
                  </c:pt>
                  <c:pt idx="2">
                    <c:v>0.31561483519685435</c:v>
                  </c:pt>
                  <c:pt idx="3">
                    <c:v>0.45919888156817684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Sheet1!$BK$10:$BN$10</c:f>
              <c:numCache>
                <c:formatCode>0.0</c:formatCode>
                <c:ptCount val="4"/>
                <c:pt idx="0">
                  <c:v>0</c:v>
                </c:pt>
                <c:pt idx="1">
                  <c:v>0.59593977062239223</c:v>
                </c:pt>
                <c:pt idx="2">
                  <c:v>1.5013901286582678</c:v>
                </c:pt>
                <c:pt idx="3">
                  <c:v>2.1068585002181592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787-8C58-DC4F07A30A5E}"/>
            </c:ext>
          </c:extLst>
        </c:ser>
        <c:ser>
          <c:idx val="7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Sheet1!$BK$20:$BN$20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0.21510890102556074</c:v>
                  </c:pt>
                  <c:pt idx="2">
                    <c:v>0.32919468281137537</c:v>
                  </c:pt>
                  <c:pt idx="3">
                    <c:v>0.25535851529868775</c:v>
                  </c:pt>
                </c:numCache>
              </c:numRef>
            </c:plus>
            <c:minus>
              <c:numRef>
                <c:f>Sheet1!$BK$20:$BN$20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0.21510890102556074</c:v>
                  </c:pt>
                  <c:pt idx="2">
                    <c:v>0.32919468281137537</c:v>
                  </c:pt>
                  <c:pt idx="3">
                    <c:v>0.25535851529868775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Sheet1!$BK$19:$BN$19</c:f>
              <c:numCache>
                <c:formatCode>0.0</c:formatCode>
                <c:ptCount val="4"/>
                <c:pt idx="0">
                  <c:v>0</c:v>
                </c:pt>
                <c:pt idx="1">
                  <c:v>0.52202368743806848</c:v>
                </c:pt>
                <c:pt idx="2">
                  <c:v>1.0835494905936496</c:v>
                </c:pt>
                <c:pt idx="3">
                  <c:v>1.3021320569773416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787-8C58-DC4F07A30A5E}"/>
            </c:ext>
          </c:extLst>
        </c:ser>
        <c:ser>
          <c:idx val="1"/>
          <c:order val="2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Sheet1!$BK$29:$BN$29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0.1784663542909482</c:v>
                  </c:pt>
                  <c:pt idx="2">
                    <c:v>0.47512554577337834</c:v>
                  </c:pt>
                  <c:pt idx="3">
                    <c:v>0.37258239872037524</c:v>
                  </c:pt>
                </c:numCache>
              </c:numRef>
            </c:plus>
            <c:minus>
              <c:numRef>
                <c:f>Sheet1!$BK$29:$BN$29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0.1784663542909482</c:v>
                  </c:pt>
                  <c:pt idx="2">
                    <c:v>0.47512554577337834</c:v>
                  </c:pt>
                  <c:pt idx="3">
                    <c:v>0.37258239872037524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Sheet1!$BK$28:$BN$28</c:f>
              <c:numCache>
                <c:formatCode>0.0</c:formatCode>
                <c:ptCount val="4"/>
                <c:pt idx="0">
                  <c:v>0</c:v>
                </c:pt>
                <c:pt idx="1">
                  <c:v>0.88755615511307751</c:v>
                </c:pt>
                <c:pt idx="2">
                  <c:v>1.915733402766941</c:v>
                </c:pt>
                <c:pt idx="3">
                  <c:v>2.3083564661962677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5-4787-8C58-DC4F07A3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80%</a:t>
                </a:r>
                <a:r>
                  <a:rPr lang="en-GB" baseline="0"/>
                  <a:t> tibia length </a:t>
                </a:r>
                <a:r>
                  <a:rPr lang="en-GB"/>
                  <a:t>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553700891118177"/>
                  <c:y val="-0.27428805774278214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Sheet2!$AW$38:$AW$73</c:f>
              <c:numCache>
                <c:formatCode>0.000</c:formatCode>
                <c:ptCount val="36"/>
                <c:pt idx="0">
                  <c:v>0.1235835</c:v>
                </c:pt>
                <c:pt idx="1">
                  <c:v>0.13053576</c:v>
                </c:pt>
                <c:pt idx="2">
                  <c:v>0.12846859999999999</c:v>
                </c:pt>
                <c:pt idx="3">
                  <c:v>0.11400258000000001</c:v>
                </c:pt>
                <c:pt idx="4">
                  <c:v>0.13470409</c:v>
                </c:pt>
                <c:pt idx="5">
                  <c:v>0.12120566000000001</c:v>
                </c:pt>
                <c:pt idx="6">
                  <c:v>0.13163016999999999</c:v>
                </c:pt>
                <c:pt idx="7">
                  <c:v>0.13022188000000001</c:v>
                </c:pt>
                <c:pt idx="8">
                  <c:v>0.13632963000000001</c:v>
                </c:pt>
                <c:pt idx="9">
                  <c:v>0.11778553</c:v>
                </c:pt>
                <c:pt idx="10">
                  <c:v>0.13896</c:v>
                </c:pt>
                <c:pt idx="11">
                  <c:v>0.12242342000000001</c:v>
                </c:pt>
                <c:pt idx="12">
                  <c:v>0.12441965000000001</c:v>
                </c:pt>
                <c:pt idx="13">
                  <c:v>0.12637367999999999</c:v>
                </c:pt>
                <c:pt idx="14">
                  <c:v>0.13500569000000001</c:v>
                </c:pt>
                <c:pt idx="15">
                  <c:v>0.1194815</c:v>
                </c:pt>
                <c:pt idx="16">
                  <c:v>0.13856858</c:v>
                </c:pt>
                <c:pt idx="17">
                  <c:v>0.13069101999999999</c:v>
                </c:pt>
                <c:pt idx="18">
                  <c:v>0.14780007000000001</c:v>
                </c:pt>
                <c:pt idx="19">
                  <c:v>0.16565447999999999</c:v>
                </c:pt>
                <c:pt idx="20">
                  <c:v>0.16634747</c:v>
                </c:pt>
                <c:pt idx="21">
                  <c:v>0.14614743999999999</c:v>
                </c:pt>
                <c:pt idx="22">
                  <c:v>0.17561919000000001</c:v>
                </c:pt>
                <c:pt idx="23">
                  <c:v>0.16115578999999999</c:v>
                </c:pt>
                <c:pt idx="24">
                  <c:v>0.1658231</c:v>
                </c:pt>
                <c:pt idx="25">
                  <c:v>0.17947688000000001</c:v>
                </c:pt>
                <c:pt idx="26">
                  <c:v>0.17385674000000001</c:v>
                </c:pt>
                <c:pt idx="27">
                  <c:v>0.15637993</c:v>
                </c:pt>
                <c:pt idx="28">
                  <c:v>0.19176446</c:v>
                </c:pt>
                <c:pt idx="29">
                  <c:v>0.16932704000000001</c:v>
                </c:pt>
                <c:pt idx="30">
                  <c:v>0.17182622</c:v>
                </c:pt>
                <c:pt idx="31">
                  <c:v>0.17993519999999999</c:v>
                </c:pt>
                <c:pt idx="32">
                  <c:v>0.17728624000000001</c:v>
                </c:pt>
                <c:pt idx="33">
                  <c:v>0.15619405</c:v>
                </c:pt>
                <c:pt idx="34">
                  <c:v>0.19418679999999999</c:v>
                </c:pt>
                <c:pt idx="35">
                  <c:v>0.16296515</c:v>
                </c:pt>
              </c:numCache>
            </c:numRef>
          </c:xVal>
          <c:yVal>
            <c:numRef>
              <c:f>Sheet2!$D$38:$D$73</c:f>
              <c:numCache>
                <c:formatCode>General</c:formatCode>
                <c:ptCount val="36"/>
                <c:pt idx="0">
                  <c:v>130.0494185019987</c:v>
                </c:pt>
                <c:pt idx="1">
                  <c:v>132.92151565599906</c:v>
                </c:pt>
                <c:pt idx="2">
                  <c:v>125.28222141000037</c:v>
                </c:pt>
                <c:pt idx="3">
                  <c:v>133.57444710100017</c:v>
                </c:pt>
                <c:pt idx="4">
                  <c:v>143.81086743700081</c:v>
                </c:pt>
                <c:pt idx="5">
                  <c:v>125.86899506599953</c:v>
                </c:pt>
                <c:pt idx="6">
                  <c:v>125.03425792999991</c:v>
                </c:pt>
                <c:pt idx="7">
                  <c:v>129.43683855000037</c:v>
                </c:pt>
                <c:pt idx="8">
                  <c:v>124.60069071100133</c:v>
                </c:pt>
                <c:pt idx="9">
                  <c:v>131.22013684900068</c:v>
                </c:pt>
                <c:pt idx="10">
                  <c:v>138.6059773630017</c:v>
                </c:pt>
                <c:pt idx="11">
                  <c:v>124.00672478100057</c:v>
                </c:pt>
                <c:pt idx="12">
                  <c:v>125.45108027900059</c:v>
                </c:pt>
                <c:pt idx="13">
                  <c:v>130.87837233100009</c:v>
                </c:pt>
                <c:pt idx="14">
                  <c:v>124.00075263999976</c:v>
                </c:pt>
                <c:pt idx="15">
                  <c:v>127.93145352200051</c:v>
                </c:pt>
                <c:pt idx="16">
                  <c:v>145.32504217199792</c:v>
                </c:pt>
                <c:pt idx="17">
                  <c:v>128.04780182400091</c:v>
                </c:pt>
                <c:pt idx="18">
                  <c:v>139.97552235800001</c:v>
                </c:pt>
                <c:pt idx="19">
                  <c:v>150.00297400700052</c:v>
                </c:pt>
                <c:pt idx="20">
                  <c:v>146.62334807599868</c:v>
                </c:pt>
                <c:pt idx="21">
                  <c:v>154.29755072100127</c:v>
                </c:pt>
                <c:pt idx="22">
                  <c:v>155.83418630100041</c:v>
                </c:pt>
                <c:pt idx="23">
                  <c:v>150.43289277299979</c:v>
                </c:pt>
                <c:pt idx="24">
                  <c:v>150.89718050100032</c:v>
                </c:pt>
                <c:pt idx="25">
                  <c:v>167.3595874909991</c:v>
                </c:pt>
                <c:pt idx="26">
                  <c:v>149.69777967200045</c:v>
                </c:pt>
                <c:pt idx="27">
                  <c:v>165.55024228099981</c:v>
                </c:pt>
                <c:pt idx="28">
                  <c:v>184.95574046799882</c:v>
                </c:pt>
                <c:pt idx="29">
                  <c:v>147.00464004999967</c:v>
                </c:pt>
                <c:pt idx="30">
                  <c:v>154.16570375300074</c:v>
                </c:pt>
                <c:pt idx="31">
                  <c:v>171.18500959200136</c:v>
                </c:pt>
                <c:pt idx="32">
                  <c:v>154.79251815299932</c:v>
                </c:pt>
                <c:pt idx="33">
                  <c:v>153.51428034899922</c:v>
                </c:pt>
                <c:pt idx="34">
                  <c:v>176.828725004999</c:v>
                </c:pt>
                <c:pt idx="35">
                  <c:v>153.29279523699972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1-4B3B-9826-FB1529546FC6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169166666666668"/>
                  <c:y val="-0.20861512102653834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Sheet2!$AW$2:$AW$37</c:f>
              <c:numCache>
                <c:formatCode>0.000</c:formatCode>
                <c:ptCount val="36"/>
                <c:pt idx="0">
                  <c:v>0.11950366</c:v>
                </c:pt>
                <c:pt idx="1">
                  <c:v>0.10843281</c:v>
                </c:pt>
                <c:pt idx="2">
                  <c:v>0.10713733</c:v>
                </c:pt>
                <c:pt idx="3">
                  <c:v>0.10844812</c:v>
                </c:pt>
                <c:pt idx="4">
                  <c:v>0.11964734</c:v>
                </c:pt>
                <c:pt idx="5">
                  <c:v>0.12835979</c:v>
                </c:pt>
                <c:pt idx="6">
                  <c:v>0.12923763999999999</c:v>
                </c:pt>
                <c:pt idx="7">
                  <c:v>0.11479196</c:v>
                </c:pt>
                <c:pt idx="8">
                  <c:v>0.11667099</c:v>
                </c:pt>
                <c:pt idx="9">
                  <c:v>0.11917418</c:v>
                </c:pt>
                <c:pt idx="10">
                  <c:v>0.12808638999999999</c:v>
                </c:pt>
                <c:pt idx="11">
                  <c:v>0.12690441999999999</c:v>
                </c:pt>
                <c:pt idx="12">
                  <c:v>0.12570492</c:v>
                </c:pt>
                <c:pt idx="13">
                  <c:v>0.11450876</c:v>
                </c:pt>
                <c:pt idx="14">
                  <c:v>0.12218576</c:v>
                </c:pt>
                <c:pt idx="15">
                  <c:v>0.12307422</c:v>
                </c:pt>
                <c:pt idx="16">
                  <c:v>0.13607772000000001</c:v>
                </c:pt>
                <c:pt idx="17">
                  <c:v>0.13303724</c:v>
                </c:pt>
                <c:pt idx="18">
                  <c:v>0.14353513000000001</c:v>
                </c:pt>
                <c:pt idx="19">
                  <c:v>0.15176386</c:v>
                </c:pt>
                <c:pt idx="20">
                  <c:v>0.13832578000000001</c:v>
                </c:pt>
                <c:pt idx="21">
                  <c:v>0.13711202</c:v>
                </c:pt>
                <c:pt idx="22">
                  <c:v>0.16283926000000001</c:v>
                </c:pt>
                <c:pt idx="23">
                  <c:v>0.16653079000000001</c:v>
                </c:pt>
                <c:pt idx="24">
                  <c:v>0.16295214999999999</c:v>
                </c:pt>
                <c:pt idx="25">
                  <c:v>0.17456434000000001</c:v>
                </c:pt>
                <c:pt idx="26">
                  <c:v>0.16555060999999999</c:v>
                </c:pt>
                <c:pt idx="27">
                  <c:v>0.15999372000000001</c:v>
                </c:pt>
                <c:pt idx="28">
                  <c:v>0.19140326999999999</c:v>
                </c:pt>
                <c:pt idx="29">
                  <c:v>0.18354474000000001</c:v>
                </c:pt>
                <c:pt idx="30">
                  <c:v>0.17188389000000001</c:v>
                </c:pt>
                <c:pt idx="31">
                  <c:v>0.18921651</c:v>
                </c:pt>
                <c:pt idx="32">
                  <c:v>0.16496126</c:v>
                </c:pt>
                <c:pt idx="33">
                  <c:v>0.15963988000000001</c:v>
                </c:pt>
                <c:pt idx="34">
                  <c:v>0.19675119999999999</c:v>
                </c:pt>
                <c:pt idx="35">
                  <c:v>0.19100975000000001</c:v>
                </c:pt>
              </c:numCache>
            </c:numRef>
          </c:xVal>
          <c:yVal>
            <c:numRef>
              <c:f>Sheet2!$D$2:$D$37</c:f>
              <c:numCache>
                <c:formatCode>General</c:formatCode>
                <c:ptCount val="36"/>
                <c:pt idx="0">
                  <c:v>131.11064537800095</c:v>
                </c:pt>
                <c:pt idx="1">
                  <c:v>130.1416358950008</c:v>
                </c:pt>
                <c:pt idx="2">
                  <c:v>122.37255012299927</c:v>
                </c:pt>
                <c:pt idx="3">
                  <c:v>128.54876667200023</c:v>
                </c:pt>
                <c:pt idx="4">
                  <c:v>136.77937961499964</c:v>
                </c:pt>
                <c:pt idx="5">
                  <c:v>135.99735458499933</c:v>
                </c:pt>
                <c:pt idx="6">
                  <c:v>136.01891578500002</c:v>
                </c:pt>
                <c:pt idx="7">
                  <c:v>128.7095175999992</c:v>
                </c:pt>
                <c:pt idx="8">
                  <c:v>128.94257591700116</c:v>
                </c:pt>
                <c:pt idx="9">
                  <c:v>128.24556228499924</c:v>
                </c:pt>
                <c:pt idx="10">
                  <c:v>132.93148710000003</c:v>
                </c:pt>
                <c:pt idx="11">
                  <c:v>129.94796738099927</c:v>
                </c:pt>
                <c:pt idx="12">
                  <c:v>129.00749654600006</c:v>
                </c:pt>
                <c:pt idx="13">
                  <c:v>124.01889869999999</c:v>
                </c:pt>
                <c:pt idx="14">
                  <c:v>131.42020960400095</c:v>
                </c:pt>
                <c:pt idx="15">
                  <c:v>127.1586504</c:v>
                </c:pt>
                <c:pt idx="16">
                  <c:v>136.51782074299837</c:v>
                </c:pt>
                <c:pt idx="17">
                  <c:v>135.46548999999999</c:v>
                </c:pt>
                <c:pt idx="18">
                  <c:v>140.55167841800014</c:v>
                </c:pt>
                <c:pt idx="19">
                  <c:v>149.68402237100014</c:v>
                </c:pt>
                <c:pt idx="20">
                  <c:v>145.36938723700032</c:v>
                </c:pt>
                <c:pt idx="21">
                  <c:v>144.29105022599984</c:v>
                </c:pt>
                <c:pt idx="22">
                  <c:v>157.40625901999954</c:v>
                </c:pt>
                <c:pt idx="23">
                  <c:v>154.63056762499892</c:v>
                </c:pt>
                <c:pt idx="24">
                  <c:v>154.3933214000001</c:v>
                </c:pt>
                <c:pt idx="25">
                  <c:v>164.96570199999968</c:v>
                </c:pt>
                <c:pt idx="26">
                  <c:v>156.93013314199916</c:v>
                </c:pt>
                <c:pt idx="27">
                  <c:v>153.12636667799956</c:v>
                </c:pt>
                <c:pt idx="28">
                  <c:v>172.9588584050002</c:v>
                </c:pt>
                <c:pt idx="29">
                  <c:v>162.33272205999847</c:v>
                </c:pt>
                <c:pt idx="30">
                  <c:v>153.84647606399889</c:v>
                </c:pt>
                <c:pt idx="31">
                  <c:v>163.78234040700113</c:v>
                </c:pt>
                <c:pt idx="32">
                  <c:v>147.13046766699949</c:v>
                </c:pt>
                <c:pt idx="33">
                  <c:v>146.66109168499867</c:v>
                </c:pt>
                <c:pt idx="34">
                  <c:v>160.41452029999988</c:v>
                </c:pt>
                <c:pt idx="35">
                  <c:v>153.36189787299972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1-4B3B-9826-FB1529546FC6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737722222222224"/>
                  <c:y val="1.5066345873432487E-3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Sheet2!$AW$74:$AW$109</c:f>
              <c:numCache>
                <c:formatCode>0.000</c:formatCode>
                <c:ptCount val="36"/>
                <c:pt idx="0">
                  <c:v>0.13354740000000001</c:v>
                </c:pt>
                <c:pt idx="1">
                  <c:v>0.12428367</c:v>
                </c:pt>
                <c:pt idx="2">
                  <c:v>0.12921294</c:v>
                </c:pt>
                <c:pt idx="3">
                  <c:v>0.12558883000000001</c:v>
                </c:pt>
                <c:pt idx="4">
                  <c:v>0.13581898000000001</c:v>
                </c:pt>
                <c:pt idx="5">
                  <c:v>0.11677435</c:v>
                </c:pt>
                <c:pt idx="6">
                  <c:v>0.13956001000000001</c:v>
                </c:pt>
                <c:pt idx="7">
                  <c:v>0.13287061</c:v>
                </c:pt>
                <c:pt idx="8">
                  <c:v>0.13491944</c:v>
                </c:pt>
                <c:pt idx="9">
                  <c:v>0.13912698000000001</c:v>
                </c:pt>
                <c:pt idx="10">
                  <c:v>0.14255924</c:v>
                </c:pt>
                <c:pt idx="11">
                  <c:v>0.12216436</c:v>
                </c:pt>
                <c:pt idx="12">
                  <c:v>0.14151542</c:v>
                </c:pt>
                <c:pt idx="13">
                  <c:v>0.13686856999999999</c:v>
                </c:pt>
                <c:pt idx="14">
                  <c:v>0.13803497000000001</c:v>
                </c:pt>
                <c:pt idx="15">
                  <c:v>0.14161098</c:v>
                </c:pt>
                <c:pt idx="16">
                  <c:v>0.15244574</c:v>
                </c:pt>
                <c:pt idx="17">
                  <c:v>0.12384369000000001</c:v>
                </c:pt>
                <c:pt idx="18">
                  <c:v>0.16777450999999999</c:v>
                </c:pt>
                <c:pt idx="19">
                  <c:v>0.17146578000000001</c:v>
                </c:pt>
                <c:pt idx="20">
                  <c:v>0.18656621000000001</c:v>
                </c:pt>
                <c:pt idx="21">
                  <c:v>0.17808304</c:v>
                </c:pt>
                <c:pt idx="22">
                  <c:v>0.18816761000000001</c:v>
                </c:pt>
                <c:pt idx="23">
                  <c:v>0.17002946999999999</c:v>
                </c:pt>
                <c:pt idx="24">
                  <c:v>0.19537214</c:v>
                </c:pt>
                <c:pt idx="25">
                  <c:v>0.19445104999999999</c:v>
                </c:pt>
                <c:pt idx="26">
                  <c:v>0.19791249999999999</c:v>
                </c:pt>
                <c:pt idx="27">
                  <c:v>0.19642456999999999</c:v>
                </c:pt>
                <c:pt idx="28">
                  <c:v>0.20446507999999999</c:v>
                </c:pt>
                <c:pt idx="29">
                  <c:v>0.19611827000000001</c:v>
                </c:pt>
                <c:pt idx="30">
                  <c:v>0.20810134999999999</c:v>
                </c:pt>
                <c:pt idx="31">
                  <c:v>0.20106868</c:v>
                </c:pt>
                <c:pt idx="32">
                  <c:v>0.19891561999999999</c:v>
                </c:pt>
                <c:pt idx="33">
                  <c:v>0.20850629000000001</c:v>
                </c:pt>
                <c:pt idx="34">
                  <c:v>0.20675309</c:v>
                </c:pt>
                <c:pt idx="35">
                  <c:v>0.20630435</c:v>
                </c:pt>
              </c:numCache>
            </c:numRef>
          </c:xVal>
          <c:yVal>
            <c:numRef>
              <c:f>Sheet2!$D$74:$D$109</c:f>
              <c:numCache>
                <c:formatCode>General</c:formatCode>
                <c:ptCount val="36"/>
                <c:pt idx="0">
                  <c:v>148.0247064250002</c:v>
                </c:pt>
                <c:pt idx="1">
                  <c:v>129.44534679400104</c:v>
                </c:pt>
                <c:pt idx="2">
                  <c:v>136.8597872780004</c:v>
                </c:pt>
                <c:pt idx="3">
                  <c:v>138.26637071899859</c:v>
                </c:pt>
                <c:pt idx="4">
                  <c:v>140.82909258200053</c:v>
                </c:pt>
                <c:pt idx="5">
                  <c:v>124.22094870599963</c:v>
                </c:pt>
                <c:pt idx="6">
                  <c:v>151.80212395799973</c:v>
                </c:pt>
                <c:pt idx="7">
                  <c:v>137.71395401600151</c:v>
                </c:pt>
                <c:pt idx="8">
                  <c:v>136.32195941200001</c:v>
                </c:pt>
                <c:pt idx="9">
                  <c:v>144.06729284300098</c:v>
                </c:pt>
                <c:pt idx="10">
                  <c:v>141.88349305299928</c:v>
                </c:pt>
                <c:pt idx="11">
                  <c:v>118.87874127699948</c:v>
                </c:pt>
                <c:pt idx="12">
                  <c:v>148.20986630699963</c:v>
                </c:pt>
                <c:pt idx="13">
                  <c:v>138.82708922699965</c:v>
                </c:pt>
                <c:pt idx="14">
                  <c:v>142.13267770699957</c:v>
                </c:pt>
                <c:pt idx="15">
                  <c:v>142.13267770699957</c:v>
                </c:pt>
                <c:pt idx="16">
                  <c:v>144.71007993999871</c:v>
                </c:pt>
                <c:pt idx="17">
                  <c:v>117.87417750699933</c:v>
                </c:pt>
                <c:pt idx="18">
                  <c:v>172.24257330600167</c:v>
                </c:pt>
                <c:pt idx="19">
                  <c:v>176.00916793800042</c:v>
                </c:pt>
                <c:pt idx="20">
                  <c:v>175.23814636899905</c:v>
                </c:pt>
                <c:pt idx="21">
                  <c:v>169.55127557100008</c:v>
                </c:pt>
                <c:pt idx="22">
                  <c:v>171.50155919600004</c:v>
                </c:pt>
                <c:pt idx="23">
                  <c:v>152.96593327000045</c:v>
                </c:pt>
                <c:pt idx="24">
                  <c:v>195.63358861800049</c:v>
                </c:pt>
                <c:pt idx="25">
                  <c:v>178.240682284</c:v>
                </c:pt>
                <c:pt idx="26">
                  <c:v>181.07560846399966</c:v>
                </c:pt>
                <c:pt idx="27">
                  <c:v>179.88452714499942</c:v>
                </c:pt>
                <c:pt idx="28">
                  <c:v>191.02959048499955</c:v>
                </c:pt>
                <c:pt idx="29">
                  <c:v>180.3508657889997</c:v>
                </c:pt>
                <c:pt idx="30">
                  <c:v>195.76014621799973</c:v>
                </c:pt>
                <c:pt idx="31">
                  <c:v>167.79656662699958</c:v>
                </c:pt>
                <c:pt idx="32">
                  <c:v>165.34919621599914</c:v>
                </c:pt>
                <c:pt idx="33">
                  <c:v>167.00654275100013</c:v>
                </c:pt>
                <c:pt idx="34">
                  <c:v>185.50376404399901</c:v>
                </c:pt>
                <c:pt idx="35">
                  <c:v>171.71141413200036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1-4B3B-9826-FB152954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ax val="0.22000000000000003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Midshaft Polar Moment (mm</a:t>
                </a:r>
                <a:r>
                  <a:rPr lang="en-GB" baseline="30000"/>
                  <a:t>4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2.0000000000000004E-2"/>
      </c:valAx>
      <c:valAx>
        <c:axId val="53949235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249997334442205"/>
                  <c:y val="-0.29692002041411492"/>
                </c:manualLayout>
              </c:layout>
              <c:numFmt formatCode="#,##0.0000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Sheet2!$AW$38:$AW$73</c:f>
              <c:numCache>
                <c:formatCode>0.000</c:formatCode>
                <c:ptCount val="36"/>
                <c:pt idx="0">
                  <c:v>0.1235835</c:v>
                </c:pt>
                <c:pt idx="1">
                  <c:v>0.13053576</c:v>
                </c:pt>
                <c:pt idx="2">
                  <c:v>0.12846859999999999</c:v>
                </c:pt>
                <c:pt idx="3">
                  <c:v>0.11400258000000001</c:v>
                </c:pt>
                <c:pt idx="4">
                  <c:v>0.13470409</c:v>
                </c:pt>
                <c:pt idx="5">
                  <c:v>0.12120566000000001</c:v>
                </c:pt>
                <c:pt idx="6">
                  <c:v>0.13163016999999999</c:v>
                </c:pt>
                <c:pt idx="7">
                  <c:v>0.13022188000000001</c:v>
                </c:pt>
                <c:pt idx="8">
                  <c:v>0.13632963000000001</c:v>
                </c:pt>
                <c:pt idx="9">
                  <c:v>0.11778553</c:v>
                </c:pt>
                <c:pt idx="10">
                  <c:v>0.13896</c:v>
                </c:pt>
                <c:pt idx="11">
                  <c:v>0.12242342000000001</c:v>
                </c:pt>
                <c:pt idx="12">
                  <c:v>0.12441965000000001</c:v>
                </c:pt>
                <c:pt idx="13">
                  <c:v>0.12637367999999999</c:v>
                </c:pt>
                <c:pt idx="14">
                  <c:v>0.13500569000000001</c:v>
                </c:pt>
                <c:pt idx="15">
                  <c:v>0.1194815</c:v>
                </c:pt>
                <c:pt idx="16">
                  <c:v>0.13856858</c:v>
                </c:pt>
                <c:pt idx="17">
                  <c:v>0.13069101999999999</c:v>
                </c:pt>
                <c:pt idx="18">
                  <c:v>0.14780007000000001</c:v>
                </c:pt>
                <c:pt idx="19">
                  <c:v>0.16565447999999999</c:v>
                </c:pt>
                <c:pt idx="20">
                  <c:v>0.16634747</c:v>
                </c:pt>
                <c:pt idx="21">
                  <c:v>0.14614743999999999</c:v>
                </c:pt>
                <c:pt idx="22">
                  <c:v>0.17561919000000001</c:v>
                </c:pt>
                <c:pt idx="23">
                  <c:v>0.16115578999999999</c:v>
                </c:pt>
                <c:pt idx="24">
                  <c:v>0.1658231</c:v>
                </c:pt>
                <c:pt idx="25">
                  <c:v>0.17947688000000001</c:v>
                </c:pt>
                <c:pt idx="26">
                  <c:v>0.17385674000000001</c:v>
                </c:pt>
                <c:pt idx="27">
                  <c:v>0.15637993</c:v>
                </c:pt>
                <c:pt idx="28">
                  <c:v>0.19176446</c:v>
                </c:pt>
                <c:pt idx="29">
                  <c:v>0.16932704000000001</c:v>
                </c:pt>
                <c:pt idx="30">
                  <c:v>0.17182622</c:v>
                </c:pt>
                <c:pt idx="31">
                  <c:v>0.17993519999999999</c:v>
                </c:pt>
                <c:pt idx="32">
                  <c:v>0.17728624000000001</c:v>
                </c:pt>
                <c:pt idx="33">
                  <c:v>0.15619405</c:v>
                </c:pt>
                <c:pt idx="34">
                  <c:v>0.19418679999999999</c:v>
                </c:pt>
                <c:pt idx="35">
                  <c:v>0.16296515</c:v>
                </c:pt>
              </c:numCache>
            </c:numRef>
          </c:xVal>
          <c:yVal>
            <c:numRef>
              <c:f>Sheet2!$E$38:$E$73</c:f>
              <c:numCache>
                <c:formatCode>General</c:formatCode>
                <c:ptCount val="36"/>
                <c:pt idx="0">
                  <c:v>37.154695312027926</c:v>
                </c:pt>
                <c:pt idx="1">
                  <c:v>37.476299542543799</c:v>
                </c:pt>
                <c:pt idx="2">
                  <c:v>36.795924100220162</c:v>
                </c:pt>
                <c:pt idx="3">
                  <c:v>36.556034520681202</c:v>
                </c:pt>
                <c:pt idx="4">
                  <c:v>40.275974920510954</c:v>
                </c:pt>
                <c:pt idx="5">
                  <c:v>35.574609832001507</c:v>
                </c:pt>
                <c:pt idx="6">
                  <c:v>37.114287084922836</c:v>
                </c:pt>
                <c:pt idx="7">
                  <c:v>37.580865235779541</c:v>
                </c:pt>
                <c:pt idx="8">
                  <c:v>37.617259075690129</c:v>
                </c:pt>
                <c:pt idx="9">
                  <c:v>36.975431024412472</c:v>
                </c:pt>
                <c:pt idx="10">
                  <c:v>40.31664731029776</c:v>
                </c:pt>
                <c:pt idx="11">
                  <c:v>36.000552665368289</c:v>
                </c:pt>
                <c:pt idx="12">
                  <c:v>38.463962074450521</c:v>
                </c:pt>
                <c:pt idx="13">
                  <c:v>38.900941249478187</c:v>
                </c:pt>
                <c:pt idx="14">
                  <c:v>38.75371693726386</c:v>
                </c:pt>
                <c:pt idx="15">
                  <c:v>37.250198059037835</c:v>
                </c:pt>
                <c:pt idx="16">
                  <c:v>42.552623307192484</c:v>
                </c:pt>
                <c:pt idx="17">
                  <c:v>38.155942892321903</c:v>
                </c:pt>
                <c:pt idx="18">
                  <c:v>42.445969655253137</c:v>
                </c:pt>
                <c:pt idx="19">
                  <c:v>44.273638615387014</c:v>
                </c:pt>
                <c:pt idx="20">
                  <c:v>44.964383661952994</c:v>
                </c:pt>
                <c:pt idx="21">
                  <c:v>44.177340055581759</c:v>
                </c:pt>
                <c:pt idx="22">
                  <c:v>47.715200860557552</c:v>
                </c:pt>
                <c:pt idx="23">
                  <c:v>44.489504477735693</c:v>
                </c:pt>
                <c:pt idx="24">
                  <c:v>44.933927327626023</c:v>
                </c:pt>
                <c:pt idx="25">
                  <c:v>47.769318525796727</c:v>
                </c:pt>
                <c:pt idx="26">
                  <c:v>45.40734586348043</c:v>
                </c:pt>
                <c:pt idx="27">
                  <c:v>46.602357234906293</c:v>
                </c:pt>
                <c:pt idx="28">
                  <c:v>52.159346283036889</c:v>
                </c:pt>
                <c:pt idx="29">
                  <c:v>44.358440069726669</c:v>
                </c:pt>
                <c:pt idx="30">
                  <c:v>46.442171154737942</c:v>
                </c:pt>
                <c:pt idx="31">
                  <c:v>48.636787825511476</c:v>
                </c:pt>
                <c:pt idx="32">
                  <c:v>45.981796444727237</c:v>
                </c:pt>
                <c:pt idx="33">
                  <c:v>43.789406421534373</c:v>
                </c:pt>
                <c:pt idx="34">
                  <c:v>51.532160842066688</c:v>
                </c:pt>
                <c:pt idx="35">
                  <c:v>45.049173314536318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4-4A73-8FCC-FFAB4993D845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682945087825923"/>
                  <c:y val="-0.14697761738116069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Sheet2!$AW$2:$AW$37</c:f>
              <c:numCache>
                <c:formatCode>0.000</c:formatCode>
                <c:ptCount val="36"/>
                <c:pt idx="0">
                  <c:v>0.11950366</c:v>
                </c:pt>
                <c:pt idx="1">
                  <c:v>0.10843281</c:v>
                </c:pt>
                <c:pt idx="2">
                  <c:v>0.10713733</c:v>
                </c:pt>
                <c:pt idx="3">
                  <c:v>0.10844812</c:v>
                </c:pt>
                <c:pt idx="4">
                  <c:v>0.11964734</c:v>
                </c:pt>
                <c:pt idx="5">
                  <c:v>0.12835979</c:v>
                </c:pt>
                <c:pt idx="6">
                  <c:v>0.12923763999999999</c:v>
                </c:pt>
                <c:pt idx="7">
                  <c:v>0.11479196</c:v>
                </c:pt>
                <c:pt idx="8">
                  <c:v>0.11667099</c:v>
                </c:pt>
                <c:pt idx="9">
                  <c:v>0.11917418</c:v>
                </c:pt>
                <c:pt idx="10">
                  <c:v>0.12808638999999999</c:v>
                </c:pt>
                <c:pt idx="11">
                  <c:v>0.12690441999999999</c:v>
                </c:pt>
                <c:pt idx="12">
                  <c:v>0.12570492</c:v>
                </c:pt>
                <c:pt idx="13">
                  <c:v>0.11450876</c:v>
                </c:pt>
                <c:pt idx="14">
                  <c:v>0.12218576</c:v>
                </c:pt>
                <c:pt idx="15">
                  <c:v>0.12307422</c:v>
                </c:pt>
                <c:pt idx="16">
                  <c:v>0.13607772000000001</c:v>
                </c:pt>
                <c:pt idx="17">
                  <c:v>0.13303724</c:v>
                </c:pt>
                <c:pt idx="18">
                  <c:v>0.14353513000000001</c:v>
                </c:pt>
                <c:pt idx="19">
                  <c:v>0.15176386</c:v>
                </c:pt>
                <c:pt idx="20">
                  <c:v>0.13832578000000001</c:v>
                </c:pt>
                <c:pt idx="21">
                  <c:v>0.13711202</c:v>
                </c:pt>
                <c:pt idx="22">
                  <c:v>0.16283926000000001</c:v>
                </c:pt>
                <c:pt idx="23">
                  <c:v>0.16653079000000001</c:v>
                </c:pt>
                <c:pt idx="24">
                  <c:v>0.16295214999999999</c:v>
                </c:pt>
                <c:pt idx="25">
                  <c:v>0.17456434000000001</c:v>
                </c:pt>
                <c:pt idx="26">
                  <c:v>0.16555060999999999</c:v>
                </c:pt>
                <c:pt idx="27">
                  <c:v>0.15999372000000001</c:v>
                </c:pt>
                <c:pt idx="28">
                  <c:v>0.19140326999999999</c:v>
                </c:pt>
                <c:pt idx="29">
                  <c:v>0.18354474000000001</c:v>
                </c:pt>
                <c:pt idx="30">
                  <c:v>0.17188389000000001</c:v>
                </c:pt>
                <c:pt idx="31">
                  <c:v>0.18921651</c:v>
                </c:pt>
                <c:pt idx="32">
                  <c:v>0.16496126</c:v>
                </c:pt>
                <c:pt idx="33">
                  <c:v>0.15963988000000001</c:v>
                </c:pt>
                <c:pt idx="34">
                  <c:v>0.19675119999999999</c:v>
                </c:pt>
                <c:pt idx="35">
                  <c:v>0.19100975000000001</c:v>
                </c:pt>
              </c:numCache>
            </c:numRef>
          </c:xVal>
          <c:yVal>
            <c:numRef>
              <c:f>Sheet2!$E$2:$E$37</c:f>
              <c:numCache>
                <c:formatCode>General</c:formatCode>
                <c:ptCount val="36"/>
                <c:pt idx="0">
                  <c:v>36.821280101593139</c:v>
                </c:pt>
                <c:pt idx="1">
                  <c:v>35.484449736576771</c:v>
                </c:pt>
                <c:pt idx="2">
                  <c:v>35.004488497705786</c:v>
                </c:pt>
                <c:pt idx="3">
                  <c:v>35.544155138184891</c:v>
                </c:pt>
                <c:pt idx="4">
                  <c:v>37.998177922747935</c:v>
                </c:pt>
                <c:pt idx="5">
                  <c:v>37.772544607998434</c:v>
                </c:pt>
                <c:pt idx="6">
                  <c:v>39.102718791716761</c:v>
                </c:pt>
                <c:pt idx="7">
                  <c:v>36.385712132931154</c:v>
                </c:pt>
                <c:pt idx="8">
                  <c:v>37.15679675464375</c:v>
                </c:pt>
                <c:pt idx="9">
                  <c:v>36.251224091213281</c:v>
                </c:pt>
                <c:pt idx="10">
                  <c:v>38.222985208272647</c:v>
                </c:pt>
                <c:pt idx="11">
                  <c:v>37.170431255626319</c:v>
                </c:pt>
                <c:pt idx="12">
                  <c:v>38.936893810730282</c:v>
                </c:pt>
                <c:pt idx="13">
                  <c:v>37.619273710000002</c:v>
                </c:pt>
                <c:pt idx="14">
                  <c:v>38.591203610512835</c:v>
                </c:pt>
                <c:pt idx="15">
                  <c:v>37.168310169999998</c:v>
                </c:pt>
                <c:pt idx="16">
                  <c:v>40.379030600214499</c:v>
                </c:pt>
                <c:pt idx="17">
                  <c:v>39.634612779999998</c:v>
                </c:pt>
                <c:pt idx="18">
                  <c:v>42.122649163172461</c:v>
                </c:pt>
                <c:pt idx="19">
                  <c:v>44.874002661754268</c:v>
                </c:pt>
                <c:pt idx="20">
                  <c:v>43.429754542756903</c:v>
                </c:pt>
                <c:pt idx="21">
                  <c:v>42.276921792032034</c:v>
                </c:pt>
                <c:pt idx="22">
                  <c:v>46.789969298689883</c:v>
                </c:pt>
                <c:pt idx="23">
                  <c:v>45.655786694914255</c:v>
                </c:pt>
                <c:pt idx="24">
                  <c:v>46.36547775596685</c:v>
                </c:pt>
                <c:pt idx="25">
                  <c:v>48.620232619853603</c:v>
                </c:pt>
                <c:pt idx="26">
                  <c:v>46.737068378515154</c:v>
                </c:pt>
                <c:pt idx="27">
                  <c:v>44.690307245691841</c:v>
                </c:pt>
                <c:pt idx="28">
                  <c:v>50.782815046201421</c:v>
                </c:pt>
                <c:pt idx="29">
                  <c:v>48.300192149558356</c:v>
                </c:pt>
                <c:pt idx="30">
                  <c:v>47.438373562960265</c:v>
                </c:pt>
                <c:pt idx="31">
                  <c:v>49.145161316661003</c:v>
                </c:pt>
                <c:pt idx="32">
                  <c:v>44.716504518483617</c:v>
                </c:pt>
                <c:pt idx="33">
                  <c:v>43.804624791290749</c:v>
                </c:pt>
                <c:pt idx="34">
                  <c:v>48.116233589275112</c:v>
                </c:pt>
                <c:pt idx="35">
                  <c:v>46.678760540371151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4-4A73-8FCC-FFAB4993D845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424743939634062"/>
                  <c:y val="4.7115048118985127E-2"/>
                </c:manualLayout>
              </c:layout>
              <c:numFmt formatCode="#,##0.00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Sheet2!$AW$74:$AW$109</c:f>
              <c:numCache>
                <c:formatCode>0.000</c:formatCode>
                <c:ptCount val="36"/>
                <c:pt idx="0">
                  <c:v>0.13354740000000001</c:v>
                </c:pt>
                <c:pt idx="1">
                  <c:v>0.12428367</c:v>
                </c:pt>
                <c:pt idx="2">
                  <c:v>0.12921294</c:v>
                </c:pt>
                <c:pt idx="3">
                  <c:v>0.12558883000000001</c:v>
                </c:pt>
                <c:pt idx="4">
                  <c:v>0.13581898000000001</c:v>
                </c:pt>
                <c:pt idx="5">
                  <c:v>0.11677435</c:v>
                </c:pt>
                <c:pt idx="6">
                  <c:v>0.13956001000000001</c:v>
                </c:pt>
                <c:pt idx="7">
                  <c:v>0.13287061</c:v>
                </c:pt>
                <c:pt idx="8">
                  <c:v>0.13491944</c:v>
                </c:pt>
                <c:pt idx="9">
                  <c:v>0.13912698000000001</c:v>
                </c:pt>
                <c:pt idx="10">
                  <c:v>0.14255924</c:v>
                </c:pt>
                <c:pt idx="11">
                  <c:v>0.12216436</c:v>
                </c:pt>
                <c:pt idx="12">
                  <c:v>0.14151542</c:v>
                </c:pt>
                <c:pt idx="13">
                  <c:v>0.13686856999999999</c:v>
                </c:pt>
                <c:pt idx="14">
                  <c:v>0.13803497000000001</c:v>
                </c:pt>
                <c:pt idx="15">
                  <c:v>0.14161098</c:v>
                </c:pt>
                <c:pt idx="16">
                  <c:v>0.15244574</c:v>
                </c:pt>
                <c:pt idx="17">
                  <c:v>0.12384369000000001</c:v>
                </c:pt>
                <c:pt idx="18">
                  <c:v>0.16777450999999999</c:v>
                </c:pt>
                <c:pt idx="19">
                  <c:v>0.17146578000000001</c:v>
                </c:pt>
                <c:pt idx="20">
                  <c:v>0.18656621000000001</c:v>
                </c:pt>
                <c:pt idx="21">
                  <c:v>0.17808304</c:v>
                </c:pt>
                <c:pt idx="22">
                  <c:v>0.18816761000000001</c:v>
                </c:pt>
                <c:pt idx="23">
                  <c:v>0.17002946999999999</c:v>
                </c:pt>
                <c:pt idx="24">
                  <c:v>0.19537214</c:v>
                </c:pt>
                <c:pt idx="25">
                  <c:v>0.19445104999999999</c:v>
                </c:pt>
                <c:pt idx="26">
                  <c:v>0.19791249999999999</c:v>
                </c:pt>
                <c:pt idx="27">
                  <c:v>0.19642456999999999</c:v>
                </c:pt>
                <c:pt idx="28">
                  <c:v>0.20446507999999999</c:v>
                </c:pt>
                <c:pt idx="29">
                  <c:v>0.19611827000000001</c:v>
                </c:pt>
                <c:pt idx="30">
                  <c:v>0.20810134999999999</c:v>
                </c:pt>
                <c:pt idx="31">
                  <c:v>0.20106868</c:v>
                </c:pt>
                <c:pt idx="32">
                  <c:v>0.19891561999999999</c:v>
                </c:pt>
                <c:pt idx="33">
                  <c:v>0.20850629000000001</c:v>
                </c:pt>
                <c:pt idx="34">
                  <c:v>0.20675309</c:v>
                </c:pt>
                <c:pt idx="35">
                  <c:v>0.20630435</c:v>
                </c:pt>
              </c:numCache>
            </c:numRef>
          </c:xVal>
          <c:yVal>
            <c:numRef>
              <c:f>Sheet2!$E$74:$E$109</c:f>
              <c:numCache>
                <c:formatCode>General</c:formatCode>
                <c:ptCount val="36"/>
                <c:pt idx="0">
                  <c:v>39.61312773704195</c:v>
                </c:pt>
                <c:pt idx="1">
                  <c:v>37.736832565267029</c:v>
                </c:pt>
                <c:pt idx="2">
                  <c:v>38.891980255470251</c:v>
                </c:pt>
                <c:pt idx="3">
                  <c:v>39.649145652704476</c:v>
                </c:pt>
                <c:pt idx="4">
                  <c:v>39.881075966462163</c:v>
                </c:pt>
                <c:pt idx="5">
                  <c:v>36.215951788166905</c:v>
                </c:pt>
                <c:pt idx="6">
                  <c:v>41.80493952869687</c:v>
                </c:pt>
                <c:pt idx="7">
                  <c:v>39.821430798715241</c:v>
                </c:pt>
                <c:pt idx="8">
                  <c:v>39.741870469282368</c:v>
                </c:pt>
                <c:pt idx="9">
                  <c:v>40.912830417275593</c:v>
                </c:pt>
                <c:pt idx="10">
                  <c:v>40.871793429439983</c:v>
                </c:pt>
                <c:pt idx="11">
                  <c:v>36.118321873393036</c:v>
                </c:pt>
                <c:pt idx="12">
                  <c:v>42.35469569933371</c:v>
                </c:pt>
                <c:pt idx="13">
                  <c:v>41.287257526556779</c:v>
                </c:pt>
                <c:pt idx="14">
                  <c:v>41.706763659332537</c:v>
                </c:pt>
                <c:pt idx="15">
                  <c:v>41.706763659332537</c:v>
                </c:pt>
                <c:pt idx="16">
                  <c:v>42.163829111631586</c:v>
                </c:pt>
                <c:pt idx="17">
                  <c:v>37.438749897186192</c:v>
                </c:pt>
                <c:pt idx="18">
                  <c:v>48.742632311845888</c:v>
                </c:pt>
                <c:pt idx="19">
                  <c:v>50.87238761413218</c:v>
                </c:pt>
                <c:pt idx="20">
                  <c:v>50.470296583522888</c:v>
                </c:pt>
                <c:pt idx="21">
                  <c:v>49.634370160383725</c:v>
                </c:pt>
                <c:pt idx="22">
                  <c:v>49.969522745828328</c:v>
                </c:pt>
                <c:pt idx="23">
                  <c:v>46.736001271890814</c:v>
                </c:pt>
                <c:pt idx="24">
                  <c:v>55.168163593841506</c:v>
                </c:pt>
                <c:pt idx="25">
                  <c:v>53.541564328691095</c:v>
                </c:pt>
                <c:pt idx="26">
                  <c:v>53.501383980978552</c:v>
                </c:pt>
                <c:pt idx="27">
                  <c:v>52.821662553489979</c:v>
                </c:pt>
                <c:pt idx="28">
                  <c:v>55.325857970965956</c:v>
                </c:pt>
                <c:pt idx="29">
                  <c:v>53.402124042509676</c:v>
                </c:pt>
                <c:pt idx="30">
                  <c:v>57.241797123513244</c:v>
                </c:pt>
                <c:pt idx="31">
                  <c:v>51.836257037351139</c:v>
                </c:pt>
                <c:pt idx="32">
                  <c:v>50.777240346180079</c:v>
                </c:pt>
                <c:pt idx="33">
                  <c:v>51.275952789182384</c:v>
                </c:pt>
                <c:pt idx="34">
                  <c:v>54.577454207455112</c:v>
                </c:pt>
                <c:pt idx="35">
                  <c:v>52.557935872528525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4-4A73-8FCC-FFAB4993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ax val="0.22000000000000003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Midshaft Cortical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2.0000000000000004E-2"/>
      </c:valAx>
      <c:valAx>
        <c:axId val="53949235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</a:t>
                </a:r>
                <a:r>
                  <a:rPr lang="en-GB" baseline="0"/>
                  <a:t> load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Sheet1!$CG$20:$CJ$20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4.2038375541683974</c:v>
                  </c:pt>
                  <c:pt idx="2">
                    <c:v>5.3030337913878407</c:v>
                  </c:pt>
                  <c:pt idx="3">
                    <c:v>6.7437473791304692</c:v>
                  </c:pt>
                </c:numCache>
              </c:numRef>
            </c:plus>
            <c:minus>
              <c:numRef>
                <c:f>Sheet1!$CG$20:$CJ$20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4.2038375541683974</c:v>
                  </c:pt>
                  <c:pt idx="2">
                    <c:v>5.3030337913878407</c:v>
                  </c:pt>
                  <c:pt idx="3">
                    <c:v>6.7437473791304692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Sheet1!$CG$19:$CJ$19</c:f>
              <c:numCache>
                <c:formatCode>0.0</c:formatCode>
                <c:ptCount val="4"/>
                <c:pt idx="0">
                  <c:v>0</c:v>
                </c:pt>
                <c:pt idx="1">
                  <c:v>24.242745663677336</c:v>
                </c:pt>
                <c:pt idx="2">
                  <c:v>33.818324509032685</c:v>
                </c:pt>
                <c:pt idx="3">
                  <c:v>34.560405981262512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6-4CDD-97A1-35318C5D45ED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Sheet1!$CG$11:$CJ$11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8.1899842634263482</c:v>
                  </c:pt>
                  <c:pt idx="2">
                    <c:v>8.4331135206166916</c:v>
                  </c:pt>
                  <c:pt idx="3">
                    <c:v>12.454966773674609</c:v>
                  </c:pt>
                </c:numCache>
              </c:numRef>
            </c:plus>
            <c:minus>
              <c:numRef>
                <c:f>Sheet1!$CG$11:$CJ$11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8.1899842634263482</c:v>
                  </c:pt>
                  <c:pt idx="2">
                    <c:v>8.4331135206166916</c:v>
                  </c:pt>
                  <c:pt idx="3">
                    <c:v>12.454966773674609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Sheet1!$CG$10:$CJ$10</c:f>
              <c:numCache>
                <c:formatCode>0.0</c:formatCode>
                <c:ptCount val="4"/>
                <c:pt idx="0">
                  <c:v>0</c:v>
                </c:pt>
                <c:pt idx="1">
                  <c:v>19.362784044518531</c:v>
                </c:pt>
                <c:pt idx="2">
                  <c:v>37.697980777055371</c:v>
                </c:pt>
                <c:pt idx="3">
                  <c:v>42.476719414613392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6-4CDD-97A1-35318C5D45ED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Sheet1!$CG$29:$CJ$29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7.1980803006840182</c:v>
                  </c:pt>
                  <c:pt idx="2">
                    <c:v>8.4470137130986878</c:v>
                  </c:pt>
                  <c:pt idx="3">
                    <c:v>10.162182806233439</c:v>
                  </c:pt>
                </c:numCache>
              </c:numRef>
            </c:plus>
            <c:minus>
              <c:numRef>
                <c:f>Sheet1!$CG$29:$CJ$29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7.1980803006840182</c:v>
                  </c:pt>
                  <c:pt idx="2">
                    <c:v>8.4470137130986878</c:v>
                  </c:pt>
                  <c:pt idx="3">
                    <c:v>10.162182806233439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Sheet1!$CG$28:$CJ$28</c:f>
              <c:numCache>
                <c:formatCode>0.0</c:formatCode>
                <c:ptCount val="4"/>
                <c:pt idx="0">
                  <c:v>0</c:v>
                </c:pt>
                <c:pt idx="1">
                  <c:v>27.578868667978469</c:v>
                </c:pt>
                <c:pt idx="2">
                  <c:v>42.449481921406203</c:v>
                </c:pt>
                <c:pt idx="3">
                  <c:v>47.918500479038165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6-4CDD-97A1-35318C5D45ED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Sheet1!$CG$38:$CJ$38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2.1980897916943927</c:v>
                  </c:pt>
                  <c:pt idx="2">
                    <c:v>3.5081052967631985</c:v>
                  </c:pt>
                  <c:pt idx="3">
                    <c:v>3.8584669983918025</c:v>
                  </c:pt>
                </c:numCache>
              </c:numRef>
            </c:plus>
            <c:minus>
              <c:numRef>
                <c:f>Sheet1!$CG$38:$CJ$38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2.1980897916943927</c:v>
                  </c:pt>
                  <c:pt idx="2">
                    <c:v>3.5081052967631985</c:v>
                  </c:pt>
                  <c:pt idx="3">
                    <c:v>3.8584669983918025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Sheet1!$BV$37:$BY$37</c:f>
              <c:numCache>
                <c:formatCode>0.0</c:formatCode>
                <c:ptCount val="4"/>
                <c:pt idx="0">
                  <c:v>0</c:v>
                </c:pt>
                <c:pt idx="1">
                  <c:v>1.8612908629523475</c:v>
                </c:pt>
                <c:pt idx="2">
                  <c:v>2.8609591520315392</c:v>
                </c:pt>
                <c:pt idx="3">
                  <c:v>1.4147269852076669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96-4CDD-97A1-35318C5D4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Midshaft Cortical Thickness: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270316754657894"/>
          <c:y val="6.0152376786235043E-2"/>
          <c:w val="0.28542757957392706"/>
          <c:h val="0.2454359871682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077773406316597"/>
                  <c:y val="-0.27579250510352871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Sheet2!$T$38:$T$73</c:f>
              <c:numCache>
                <c:formatCode>General</c:formatCode>
                <c:ptCount val="36"/>
                <c:pt idx="0">
                  <c:v>0.5729236593814433</c:v>
                </c:pt>
                <c:pt idx="1">
                  <c:v>0.59127652508590689</c:v>
                </c:pt>
                <c:pt idx="2">
                  <c:v>0.58085539271477293</c:v>
                </c:pt>
                <c:pt idx="3">
                  <c:v>0.55622808549827807</c:v>
                </c:pt>
                <c:pt idx="4">
                  <c:v>0.59675430408247421</c:v>
                </c:pt>
                <c:pt idx="5">
                  <c:v>0.56219955821306211</c:v>
                </c:pt>
                <c:pt idx="6">
                  <c:v>0.58595847257731959</c:v>
                </c:pt>
                <c:pt idx="7">
                  <c:v>0.57970326570446362</c:v>
                </c:pt>
                <c:pt idx="8">
                  <c:v>0.5918929627491446</c:v>
                </c:pt>
                <c:pt idx="9">
                  <c:v>0.55404797388316529</c:v>
                </c:pt>
                <c:pt idx="10">
                  <c:v>0.59898055560137087</c:v>
                </c:pt>
                <c:pt idx="11">
                  <c:v>0.55863547714089712</c:v>
                </c:pt>
                <c:pt idx="12">
                  <c:v>0.55989145261855666</c:v>
                </c:pt>
                <c:pt idx="13">
                  <c:v>0.57106194144329891</c:v>
                </c:pt>
                <c:pt idx="14">
                  <c:v>0.59031823120275284</c:v>
                </c:pt>
                <c:pt idx="15">
                  <c:v>0.54993055312714412</c:v>
                </c:pt>
                <c:pt idx="16">
                  <c:v>0.60029052280412365</c:v>
                </c:pt>
                <c:pt idx="17">
                  <c:v>0.58063228948453605</c:v>
                </c:pt>
                <c:pt idx="18">
                  <c:v>0.64356068346391748</c:v>
                </c:pt>
                <c:pt idx="19">
                  <c:v>0.7001780808247422</c:v>
                </c:pt>
                <c:pt idx="20">
                  <c:v>0.69101765360824741</c:v>
                </c:pt>
                <c:pt idx="21">
                  <c:v>0.65002180783505159</c:v>
                </c:pt>
                <c:pt idx="22">
                  <c:v>0.714194</c:v>
                </c:pt>
                <c:pt idx="23">
                  <c:v>0.68282652676288658</c:v>
                </c:pt>
                <c:pt idx="24">
                  <c:v>0.68055318290033995</c:v>
                </c:pt>
                <c:pt idx="25">
                  <c:v>0.72681443216494845</c:v>
                </c:pt>
                <c:pt idx="26">
                  <c:v>0.68531936852234043</c:v>
                </c:pt>
                <c:pt idx="27">
                  <c:v>0.66220769976631932</c:v>
                </c:pt>
                <c:pt idx="28">
                  <c:v>0.75320412016494842</c:v>
                </c:pt>
                <c:pt idx="29">
                  <c:v>0.6883012021993089</c:v>
                </c:pt>
                <c:pt idx="30">
                  <c:v>0.69294920164948448</c:v>
                </c:pt>
                <c:pt idx="31">
                  <c:v>0.71455885415807185</c:v>
                </c:pt>
                <c:pt idx="32">
                  <c:v>0.66611046845360822</c:v>
                </c:pt>
                <c:pt idx="33">
                  <c:v>0.64630343615120645</c:v>
                </c:pt>
                <c:pt idx="34">
                  <c:v>0.74945458279038168</c:v>
                </c:pt>
                <c:pt idx="35">
                  <c:v>0.64597314859106159</c:v>
                </c:pt>
              </c:numCache>
            </c:numRef>
          </c:xVal>
          <c:yVal>
            <c:numRef>
              <c:f>Sheet2!$D$38:$D$73</c:f>
              <c:numCache>
                <c:formatCode>General</c:formatCode>
                <c:ptCount val="36"/>
                <c:pt idx="0">
                  <c:v>130.0494185019987</c:v>
                </c:pt>
                <c:pt idx="1">
                  <c:v>132.92151565599906</c:v>
                </c:pt>
                <c:pt idx="2">
                  <c:v>125.28222141000037</c:v>
                </c:pt>
                <c:pt idx="3">
                  <c:v>133.57444710100017</c:v>
                </c:pt>
                <c:pt idx="4">
                  <c:v>143.81086743700081</c:v>
                </c:pt>
                <c:pt idx="5">
                  <c:v>125.86899506599953</c:v>
                </c:pt>
                <c:pt idx="6">
                  <c:v>125.03425792999991</c:v>
                </c:pt>
                <c:pt idx="7">
                  <c:v>129.43683855000037</c:v>
                </c:pt>
                <c:pt idx="8">
                  <c:v>124.60069071100133</c:v>
                </c:pt>
                <c:pt idx="9">
                  <c:v>131.22013684900068</c:v>
                </c:pt>
                <c:pt idx="10">
                  <c:v>138.6059773630017</c:v>
                </c:pt>
                <c:pt idx="11">
                  <c:v>124.00672478100057</c:v>
                </c:pt>
                <c:pt idx="12">
                  <c:v>125.45108027900059</c:v>
                </c:pt>
                <c:pt idx="13">
                  <c:v>130.87837233100009</c:v>
                </c:pt>
                <c:pt idx="14">
                  <c:v>124.00075263999976</c:v>
                </c:pt>
                <c:pt idx="15">
                  <c:v>127.93145352200051</c:v>
                </c:pt>
                <c:pt idx="16">
                  <c:v>145.32504217199792</c:v>
                </c:pt>
                <c:pt idx="17">
                  <c:v>128.04780182400091</c:v>
                </c:pt>
                <c:pt idx="18">
                  <c:v>139.97552235800001</c:v>
                </c:pt>
                <c:pt idx="19">
                  <c:v>150.00297400700052</c:v>
                </c:pt>
                <c:pt idx="20">
                  <c:v>146.62334807599868</c:v>
                </c:pt>
                <c:pt idx="21">
                  <c:v>154.29755072100127</c:v>
                </c:pt>
                <c:pt idx="22">
                  <c:v>155.83418630100041</c:v>
                </c:pt>
                <c:pt idx="23">
                  <c:v>150.43289277299979</c:v>
                </c:pt>
                <c:pt idx="24">
                  <c:v>150.89718050100032</c:v>
                </c:pt>
                <c:pt idx="25">
                  <c:v>167.3595874909991</c:v>
                </c:pt>
                <c:pt idx="26">
                  <c:v>149.69777967200045</c:v>
                </c:pt>
                <c:pt idx="27">
                  <c:v>165.55024228099981</c:v>
                </c:pt>
                <c:pt idx="28">
                  <c:v>184.95574046799882</c:v>
                </c:pt>
                <c:pt idx="29">
                  <c:v>147.00464004999967</c:v>
                </c:pt>
                <c:pt idx="30">
                  <c:v>154.16570375300074</c:v>
                </c:pt>
                <c:pt idx="31">
                  <c:v>171.18500959200136</c:v>
                </c:pt>
                <c:pt idx="32">
                  <c:v>154.79251815299932</c:v>
                </c:pt>
                <c:pt idx="33">
                  <c:v>153.51428034899922</c:v>
                </c:pt>
                <c:pt idx="34">
                  <c:v>176.828725004999</c:v>
                </c:pt>
                <c:pt idx="35">
                  <c:v>153.29279523699972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D-41AE-94E1-F6D9EEEADC68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217991729386505"/>
                  <c:y val="-0.2005194663167104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Sheet2!$T$2:$T$37</c:f>
              <c:numCache>
                <c:formatCode>General</c:formatCode>
                <c:ptCount val="36"/>
                <c:pt idx="0">
                  <c:v>0.57216542432989692</c:v>
                </c:pt>
                <c:pt idx="1">
                  <c:v>0.54522308426116473</c:v>
                </c:pt>
                <c:pt idx="2">
                  <c:v>0.54748486875600999</c:v>
                </c:pt>
                <c:pt idx="3">
                  <c:v>0.53716976384879356</c:v>
                </c:pt>
                <c:pt idx="4">
                  <c:v>0.56311548013745327</c:v>
                </c:pt>
                <c:pt idx="5">
                  <c:v>0.57116173855670105</c:v>
                </c:pt>
                <c:pt idx="6">
                  <c:v>0.5915956621305879</c:v>
                </c:pt>
                <c:pt idx="7">
                  <c:v>0.55501964838487594</c:v>
                </c:pt>
                <c:pt idx="8">
                  <c:v>0.55472680797250484</c:v>
                </c:pt>
                <c:pt idx="9">
                  <c:v>0.5555883711340206</c:v>
                </c:pt>
                <c:pt idx="10">
                  <c:v>0.57555894432989685</c:v>
                </c:pt>
                <c:pt idx="11">
                  <c:v>0.55893375807559764</c:v>
                </c:pt>
                <c:pt idx="12">
                  <c:v>0.57486207892783503</c:v>
                </c:pt>
                <c:pt idx="13">
                  <c:v>0.56253579271477294</c:v>
                </c:pt>
                <c:pt idx="14">
                  <c:v>0.5583906350515464</c:v>
                </c:pt>
                <c:pt idx="15">
                  <c:v>0.56117761347079409</c:v>
                </c:pt>
                <c:pt idx="16">
                  <c:v>0.58146732371134013</c:v>
                </c:pt>
                <c:pt idx="17">
                  <c:v>0.58400931601374195</c:v>
                </c:pt>
                <c:pt idx="18">
                  <c:v>0.63616771051546395</c:v>
                </c:pt>
                <c:pt idx="19">
                  <c:v>0.68597762991064926</c:v>
                </c:pt>
                <c:pt idx="20">
                  <c:v>0.61703904769759821</c:v>
                </c:pt>
                <c:pt idx="21">
                  <c:v>0.62483687727835047</c:v>
                </c:pt>
                <c:pt idx="22">
                  <c:v>0.65857068038487609</c:v>
                </c:pt>
                <c:pt idx="23">
                  <c:v>0.67935635626116464</c:v>
                </c:pt>
                <c:pt idx="24">
                  <c:v>0.69741052288659788</c:v>
                </c:pt>
                <c:pt idx="25">
                  <c:v>0.7448030476975982</c:v>
                </c:pt>
                <c:pt idx="26">
                  <c:v>0.68716178677662854</c:v>
                </c:pt>
                <c:pt idx="27">
                  <c:v>0.68864709118899969</c:v>
                </c:pt>
                <c:pt idx="28">
                  <c:v>0.72598691059793818</c:v>
                </c:pt>
                <c:pt idx="29">
                  <c:v>0.71956469223368069</c:v>
                </c:pt>
                <c:pt idx="30">
                  <c:v>0.71618520794502094</c:v>
                </c:pt>
                <c:pt idx="31">
                  <c:v>0.77738288860481475</c:v>
                </c:pt>
                <c:pt idx="32">
                  <c:v>0.66354336426116456</c:v>
                </c:pt>
                <c:pt idx="33">
                  <c:v>0.67224120769759821</c:v>
                </c:pt>
                <c:pt idx="34">
                  <c:v>0.72813390982817494</c:v>
                </c:pt>
                <c:pt idx="35">
                  <c:v>0.73024089264605185</c:v>
                </c:pt>
              </c:numCache>
            </c:numRef>
          </c:xVal>
          <c:yVal>
            <c:numRef>
              <c:f>Sheet2!$D$2:$D$37</c:f>
              <c:numCache>
                <c:formatCode>General</c:formatCode>
                <c:ptCount val="36"/>
                <c:pt idx="0">
                  <c:v>131.11064537800095</c:v>
                </c:pt>
                <c:pt idx="1">
                  <c:v>130.1416358950008</c:v>
                </c:pt>
                <c:pt idx="2">
                  <c:v>122.37255012299927</c:v>
                </c:pt>
                <c:pt idx="3">
                  <c:v>128.54876667200023</c:v>
                </c:pt>
                <c:pt idx="4">
                  <c:v>136.77937961499964</c:v>
                </c:pt>
                <c:pt idx="5">
                  <c:v>135.99735458499933</c:v>
                </c:pt>
                <c:pt idx="6">
                  <c:v>136.01891578500002</c:v>
                </c:pt>
                <c:pt idx="7">
                  <c:v>128.7095175999992</c:v>
                </c:pt>
                <c:pt idx="8">
                  <c:v>128.94257591700116</c:v>
                </c:pt>
                <c:pt idx="9">
                  <c:v>128.24556228499924</c:v>
                </c:pt>
                <c:pt idx="10">
                  <c:v>132.93148710000003</c:v>
                </c:pt>
                <c:pt idx="11">
                  <c:v>129.94796738099927</c:v>
                </c:pt>
                <c:pt idx="12">
                  <c:v>129.00749654600006</c:v>
                </c:pt>
                <c:pt idx="13">
                  <c:v>124.01889869999999</c:v>
                </c:pt>
                <c:pt idx="14">
                  <c:v>131.42020960400095</c:v>
                </c:pt>
                <c:pt idx="15">
                  <c:v>127.1586504</c:v>
                </c:pt>
                <c:pt idx="16">
                  <c:v>136.51782074299837</c:v>
                </c:pt>
                <c:pt idx="17">
                  <c:v>135.46548999999999</c:v>
                </c:pt>
                <c:pt idx="18">
                  <c:v>140.55167841800014</c:v>
                </c:pt>
                <c:pt idx="19">
                  <c:v>149.68402237100014</c:v>
                </c:pt>
                <c:pt idx="20">
                  <c:v>145.36938723700032</c:v>
                </c:pt>
                <c:pt idx="21">
                  <c:v>144.29105022599984</c:v>
                </c:pt>
                <c:pt idx="22">
                  <c:v>157.40625901999954</c:v>
                </c:pt>
                <c:pt idx="23">
                  <c:v>154.63056762499892</c:v>
                </c:pt>
                <c:pt idx="24">
                  <c:v>154.3933214000001</c:v>
                </c:pt>
                <c:pt idx="25">
                  <c:v>164.96570199999968</c:v>
                </c:pt>
                <c:pt idx="26">
                  <c:v>156.93013314199916</c:v>
                </c:pt>
                <c:pt idx="27">
                  <c:v>153.12636667799956</c:v>
                </c:pt>
                <c:pt idx="28">
                  <c:v>172.9588584050002</c:v>
                </c:pt>
                <c:pt idx="29">
                  <c:v>162.33272205999847</c:v>
                </c:pt>
                <c:pt idx="30">
                  <c:v>153.84647606399889</c:v>
                </c:pt>
                <c:pt idx="31">
                  <c:v>163.78234040700113</c:v>
                </c:pt>
                <c:pt idx="32">
                  <c:v>147.13046766699949</c:v>
                </c:pt>
                <c:pt idx="33">
                  <c:v>146.66109168499867</c:v>
                </c:pt>
                <c:pt idx="34">
                  <c:v>160.41452029999988</c:v>
                </c:pt>
                <c:pt idx="35">
                  <c:v>153.36189787299972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D-41AE-94E1-F6D9EEEADC68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984438466090093"/>
                  <c:y val="1.1805920093321667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Sheet2!$T$74:$T$109</c:f>
              <c:numCache>
                <c:formatCode>General</c:formatCode>
                <c:ptCount val="36"/>
                <c:pt idx="0">
                  <c:v>0.59453930529209242</c:v>
                </c:pt>
                <c:pt idx="1">
                  <c:v>0.58280408931958771</c:v>
                </c:pt>
                <c:pt idx="2">
                  <c:v>0.59101374460481471</c:v>
                </c:pt>
                <c:pt idx="3">
                  <c:v>0.57621529154639173</c:v>
                </c:pt>
                <c:pt idx="4">
                  <c:v>0.59527333443298969</c:v>
                </c:pt>
                <c:pt idx="5">
                  <c:v>0.55381241924399005</c:v>
                </c:pt>
                <c:pt idx="6">
                  <c:v>0.60674530996563947</c:v>
                </c:pt>
                <c:pt idx="7">
                  <c:v>0.60058590460481465</c:v>
                </c:pt>
                <c:pt idx="8">
                  <c:v>0.59722374542955692</c:v>
                </c:pt>
                <c:pt idx="9">
                  <c:v>0.61463740786254661</c:v>
                </c:pt>
                <c:pt idx="10">
                  <c:v>0.60404623477662855</c:v>
                </c:pt>
                <c:pt idx="11">
                  <c:v>0.56328329539518529</c:v>
                </c:pt>
                <c:pt idx="12">
                  <c:v>0.60520514501718581</c:v>
                </c:pt>
                <c:pt idx="13">
                  <c:v>0.60917979271477285</c:v>
                </c:pt>
                <c:pt idx="14">
                  <c:v>0.59455956670790744</c:v>
                </c:pt>
                <c:pt idx="15">
                  <c:v>0.61918361239862907</c:v>
                </c:pt>
                <c:pt idx="16">
                  <c:v>0.61270930718899974</c:v>
                </c:pt>
                <c:pt idx="17">
                  <c:v>0.56283416192440239</c:v>
                </c:pt>
                <c:pt idx="18">
                  <c:v>0.69557728986941203</c:v>
                </c:pt>
                <c:pt idx="19">
                  <c:v>0.71464036442611301</c:v>
                </c:pt>
                <c:pt idx="20">
                  <c:v>0.73144452109966007</c:v>
                </c:pt>
                <c:pt idx="21">
                  <c:v>0.74185615230240176</c:v>
                </c:pt>
                <c:pt idx="22">
                  <c:v>0.71963422498969076</c:v>
                </c:pt>
                <c:pt idx="23">
                  <c:v>0.70999369839175264</c:v>
                </c:pt>
                <c:pt idx="24">
                  <c:v>0.76604431040549459</c:v>
                </c:pt>
                <c:pt idx="25">
                  <c:v>0.75996858501718578</c:v>
                </c:pt>
                <c:pt idx="26">
                  <c:v>0.75906393905154645</c:v>
                </c:pt>
                <c:pt idx="27">
                  <c:v>0.76847633539518534</c:v>
                </c:pt>
                <c:pt idx="28">
                  <c:v>0.75161153850172191</c:v>
                </c:pt>
                <c:pt idx="29">
                  <c:v>0.77482553182130953</c:v>
                </c:pt>
                <c:pt idx="30">
                  <c:v>0.79985094960824732</c:v>
                </c:pt>
                <c:pt idx="31">
                  <c:v>0.75886239813058787</c:v>
                </c:pt>
                <c:pt idx="32">
                  <c:v>0.72186499711340202</c:v>
                </c:pt>
                <c:pt idx="33">
                  <c:v>0.78925800637801047</c:v>
                </c:pt>
                <c:pt idx="34">
                  <c:v>0.75956362152577328</c:v>
                </c:pt>
                <c:pt idx="35">
                  <c:v>0.7774515757800724</c:v>
                </c:pt>
              </c:numCache>
            </c:numRef>
          </c:xVal>
          <c:yVal>
            <c:numRef>
              <c:f>Sheet2!$D$74:$D$109</c:f>
              <c:numCache>
                <c:formatCode>General</c:formatCode>
                <c:ptCount val="36"/>
                <c:pt idx="0">
                  <c:v>148.0247064250002</c:v>
                </c:pt>
                <c:pt idx="1">
                  <c:v>129.44534679400104</c:v>
                </c:pt>
                <c:pt idx="2">
                  <c:v>136.8597872780004</c:v>
                </c:pt>
                <c:pt idx="3">
                  <c:v>138.26637071899859</c:v>
                </c:pt>
                <c:pt idx="4">
                  <c:v>140.82909258200053</c:v>
                </c:pt>
                <c:pt idx="5">
                  <c:v>124.22094870599963</c:v>
                </c:pt>
                <c:pt idx="6">
                  <c:v>151.80212395799973</c:v>
                </c:pt>
                <c:pt idx="7">
                  <c:v>137.71395401600151</c:v>
                </c:pt>
                <c:pt idx="8">
                  <c:v>136.32195941200001</c:v>
                </c:pt>
                <c:pt idx="9">
                  <c:v>144.06729284300098</c:v>
                </c:pt>
                <c:pt idx="10">
                  <c:v>141.88349305299928</c:v>
                </c:pt>
                <c:pt idx="11">
                  <c:v>118.87874127699948</c:v>
                </c:pt>
                <c:pt idx="12">
                  <c:v>148.20986630699963</c:v>
                </c:pt>
                <c:pt idx="13">
                  <c:v>138.82708922699965</c:v>
                </c:pt>
                <c:pt idx="14">
                  <c:v>142.13267770699957</c:v>
                </c:pt>
                <c:pt idx="15">
                  <c:v>142.13267770699957</c:v>
                </c:pt>
                <c:pt idx="16">
                  <c:v>144.71007993999871</c:v>
                </c:pt>
                <c:pt idx="17">
                  <c:v>117.87417750699933</c:v>
                </c:pt>
                <c:pt idx="18">
                  <c:v>172.24257330600167</c:v>
                </c:pt>
                <c:pt idx="19">
                  <c:v>176.00916793800042</c:v>
                </c:pt>
                <c:pt idx="20">
                  <c:v>175.23814636899905</c:v>
                </c:pt>
                <c:pt idx="21">
                  <c:v>169.55127557100008</c:v>
                </c:pt>
                <c:pt idx="22">
                  <c:v>171.50155919600004</c:v>
                </c:pt>
                <c:pt idx="23">
                  <c:v>152.96593327000045</c:v>
                </c:pt>
                <c:pt idx="24">
                  <c:v>195.63358861800049</c:v>
                </c:pt>
                <c:pt idx="25">
                  <c:v>178.240682284</c:v>
                </c:pt>
                <c:pt idx="26">
                  <c:v>181.07560846399966</c:v>
                </c:pt>
                <c:pt idx="27">
                  <c:v>179.88452714499942</c:v>
                </c:pt>
                <c:pt idx="28">
                  <c:v>191.02959048499955</c:v>
                </c:pt>
                <c:pt idx="29">
                  <c:v>180.3508657889997</c:v>
                </c:pt>
                <c:pt idx="30">
                  <c:v>195.76014621799973</c:v>
                </c:pt>
                <c:pt idx="31">
                  <c:v>167.79656662699958</c:v>
                </c:pt>
                <c:pt idx="32">
                  <c:v>165.34919621599914</c:v>
                </c:pt>
                <c:pt idx="33">
                  <c:v>167.00654275100013</c:v>
                </c:pt>
                <c:pt idx="34">
                  <c:v>185.50376404399901</c:v>
                </c:pt>
                <c:pt idx="35">
                  <c:v>171.71141413200036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8D-41AE-94E1-F6D9EEEA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Midshaft Cortical Area (mm²)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</c:valAx>
      <c:valAx>
        <c:axId val="53949235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723657167521797"/>
                  <c:y val="-0.29910542432195975"/>
                </c:manualLayout>
              </c:layout>
              <c:numFmt formatCode="#,##0.0000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Sheet2!$T$38:$T$73</c:f>
              <c:numCache>
                <c:formatCode>General</c:formatCode>
                <c:ptCount val="36"/>
                <c:pt idx="0">
                  <c:v>0.5729236593814433</c:v>
                </c:pt>
                <c:pt idx="1">
                  <c:v>0.59127652508590689</c:v>
                </c:pt>
                <c:pt idx="2">
                  <c:v>0.58085539271477293</c:v>
                </c:pt>
                <c:pt idx="3">
                  <c:v>0.55622808549827807</c:v>
                </c:pt>
                <c:pt idx="4">
                  <c:v>0.59675430408247421</c:v>
                </c:pt>
                <c:pt idx="5">
                  <c:v>0.56219955821306211</c:v>
                </c:pt>
                <c:pt idx="6">
                  <c:v>0.58595847257731959</c:v>
                </c:pt>
                <c:pt idx="7">
                  <c:v>0.57970326570446362</c:v>
                </c:pt>
                <c:pt idx="8">
                  <c:v>0.5918929627491446</c:v>
                </c:pt>
                <c:pt idx="9">
                  <c:v>0.55404797388316529</c:v>
                </c:pt>
                <c:pt idx="10">
                  <c:v>0.59898055560137087</c:v>
                </c:pt>
                <c:pt idx="11">
                  <c:v>0.55863547714089712</c:v>
                </c:pt>
                <c:pt idx="12">
                  <c:v>0.55989145261855666</c:v>
                </c:pt>
                <c:pt idx="13">
                  <c:v>0.57106194144329891</c:v>
                </c:pt>
                <c:pt idx="14">
                  <c:v>0.59031823120275284</c:v>
                </c:pt>
                <c:pt idx="15">
                  <c:v>0.54993055312714412</c:v>
                </c:pt>
                <c:pt idx="16">
                  <c:v>0.60029052280412365</c:v>
                </c:pt>
                <c:pt idx="17">
                  <c:v>0.58063228948453605</c:v>
                </c:pt>
                <c:pt idx="18">
                  <c:v>0.64356068346391748</c:v>
                </c:pt>
                <c:pt idx="19">
                  <c:v>0.7001780808247422</c:v>
                </c:pt>
                <c:pt idx="20">
                  <c:v>0.69101765360824741</c:v>
                </c:pt>
                <c:pt idx="21">
                  <c:v>0.65002180783505159</c:v>
                </c:pt>
                <c:pt idx="22">
                  <c:v>0.714194</c:v>
                </c:pt>
                <c:pt idx="23">
                  <c:v>0.68282652676288658</c:v>
                </c:pt>
                <c:pt idx="24">
                  <c:v>0.68055318290033995</c:v>
                </c:pt>
                <c:pt idx="25">
                  <c:v>0.72681443216494845</c:v>
                </c:pt>
                <c:pt idx="26">
                  <c:v>0.68531936852234043</c:v>
                </c:pt>
                <c:pt idx="27">
                  <c:v>0.66220769976631932</c:v>
                </c:pt>
                <c:pt idx="28">
                  <c:v>0.75320412016494842</c:v>
                </c:pt>
                <c:pt idx="29">
                  <c:v>0.6883012021993089</c:v>
                </c:pt>
                <c:pt idx="30">
                  <c:v>0.69294920164948448</c:v>
                </c:pt>
                <c:pt idx="31">
                  <c:v>0.71455885415807185</c:v>
                </c:pt>
                <c:pt idx="32">
                  <c:v>0.66611046845360822</c:v>
                </c:pt>
                <c:pt idx="33">
                  <c:v>0.64630343615120645</c:v>
                </c:pt>
                <c:pt idx="34">
                  <c:v>0.74945458279038168</c:v>
                </c:pt>
                <c:pt idx="35">
                  <c:v>0.64597314859106159</c:v>
                </c:pt>
              </c:numCache>
            </c:numRef>
          </c:xVal>
          <c:yVal>
            <c:numRef>
              <c:f>Sheet2!$E$38:$E$73</c:f>
              <c:numCache>
                <c:formatCode>General</c:formatCode>
                <c:ptCount val="36"/>
                <c:pt idx="0">
                  <c:v>37.154695312027926</c:v>
                </c:pt>
                <c:pt idx="1">
                  <c:v>37.476299542543799</c:v>
                </c:pt>
                <c:pt idx="2">
                  <c:v>36.795924100220162</c:v>
                </c:pt>
                <c:pt idx="3">
                  <c:v>36.556034520681202</c:v>
                </c:pt>
                <c:pt idx="4">
                  <c:v>40.275974920510954</c:v>
                </c:pt>
                <c:pt idx="5">
                  <c:v>35.574609832001507</c:v>
                </c:pt>
                <c:pt idx="6">
                  <c:v>37.114287084922836</c:v>
                </c:pt>
                <c:pt idx="7">
                  <c:v>37.580865235779541</c:v>
                </c:pt>
                <c:pt idx="8">
                  <c:v>37.617259075690129</c:v>
                </c:pt>
                <c:pt idx="9">
                  <c:v>36.975431024412472</c:v>
                </c:pt>
                <c:pt idx="10">
                  <c:v>40.31664731029776</c:v>
                </c:pt>
                <c:pt idx="11">
                  <c:v>36.000552665368289</c:v>
                </c:pt>
                <c:pt idx="12">
                  <c:v>38.463962074450521</c:v>
                </c:pt>
                <c:pt idx="13">
                  <c:v>38.900941249478187</c:v>
                </c:pt>
                <c:pt idx="14">
                  <c:v>38.75371693726386</c:v>
                </c:pt>
                <c:pt idx="15">
                  <c:v>37.250198059037835</c:v>
                </c:pt>
                <c:pt idx="16">
                  <c:v>42.552623307192484</c:v>
                </c:pt>
                <c:pt idx="17">
                  <c:v>38.155942892321903</c:v>
                </c:pt>
                <c:pt idx="18">
                  <c:v>42.445969655253137</c:v>
                </c:pt>
                <c:pt idx="19">
                  <c:v>44.273638615387014</c:v>
                </c:pt>
                <c:pt idx="20">
                  <c:v>44.964383661952994</c:v>
                </c:pt>
                <c:pt idx="21">
                  <c:v>44.177340055581759</c:v>
                </c:pt>
                <c:pt idx="22">
                  <c:v>47.715200860557552</c:v>
                </c:pt>
                <c:pt idx="23">
                  <c:v>44.489504477735693</c:v>
                </c:pt>
                <c:pt idx="24">
                  <c:v>44.933927327626023</c:v>
                </c:pt>
                <c:pt idx="25">
                  <c:v>47.769318525796727</c:v>
                </c:pt>
                <c:pt idx="26">
                  <c:v>45.40734586348043</c:v>
                </c:pt>
                <c:pt idx="27">
                  <c:v>46.602357234906293</c:v>
                </c:pt>
                <c:pt idx="28">
                  <c:v>52.159346283036889</c:v>
                </c:pt>
                <c:pt idx="29">
                  <c:v>44.358440069726669</c:v>
                </c:pt>
                <c:pt idx="30">
                  <c:v>46.442171154737942</c:v>
                </c:pt>
                <c:pt idx="31">
                  <c:v>48.636787825511476</c:v>
                </c:pt>
                <c:pt idx="32">
                  <c:v>45.981796444727237</c:v>
                </c:pt>
                <c:pt idx="33">
                  <c:v>43.789406421534373</c:v>
                </c:pt>
                <c:pt idx="34">
                  <c:v>51.532160842066688</c:v>
                </c:pt>
                <c:pt idx="35">
                  <c:v>45.049173314536318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C-4314-ACED-3353ABC7E243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776866060133399"/>
                  <c:y val="-0.13449074074074074"/>
                </c:manualLayout>
              </c:layout>
              <c:numFmt formatCode="#,##0.00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Sheet2!$T$2:$T$37</c:f>
              <c:numCache>
                <c:formatCode>General</c:formatCode>
                <c:ptCount val="36"/>
                <c:pt idx="0">
                  <c:v>0.57216542432989692</c:v>
                </c:pt>
                <c:pt idx="1">
                  <c:v>0.54522308426116473</c:v>
                </c:pt>
                <c:pt idx="2">
                  <c:v>0.54748486875600999</c:v>
                </c:pt>
                <c:pt idx="3">
                  <c:v>0.53716976384879356</c:v>
                </c:pt>
                <c:pt idx="4">
                  <c:v>0.56311548013745327</c:v>
                </c:pt>
                <c:pt idx="5">
                  <c:v>0.57116173855670105</c:v>
                </c:pt>
                <c:pt idx="6">
                  <c:v>0.5915956621305879</c:v>
                </c:pt>
                <c:pt idx="7">
                  <c:v>0.55501964838487594</c:v>
                </c:pt>
                <c:pt idx="8">
                  <c:v>0.55472680797250484</c:v>
                </c:pt>
                <c:pt idx="9">
                  <c:v>0.5555883711340206</c:v>
                </c:pt>
                <c:pt idx="10">
                  <c:v>0.57555894432989685</c:v>
                </c:pt>
                <c:pt idx="11">
                  <c:v>0.55893375807559764</c:v>
                </c:pt>
                <c:pt idx="12">
                  <c:v>0.57486207892783503</c:v>
                </c:pt>
                <c:pt idx="13">
                  <c:v>0.56253579271477294</c:v>
                </c:pt>
                <c:pt idx="14">
                  <c:v>0.5583906350515464</c:v>
                </c:pt>
                <c:pt idx="15">
                  <c:v>0.56117761347079409</c:v>
                </c:pt>
                <c:pt idx="16">
                  <c:v>0.58146732371134013</c:v>
                </c:pt>
                <c:pt idx="17">
                  <c:v>0.58400931601374195</c:v>
                </c:pt>
                <c:pt idx="18">
                  <c:v>0.63616771051546395</c:v>
                </c:pt>
                <c:pt idx="19">
                  <c:v>0.68597762991064926</c:v>
                </c:pt>
                <c:pt idx="20">
                  <c:v>0.61703904769759821</c:v>
                </c:pt>
                <c:pt idx="21">
                  <c:v>0.62483687727835047</c:v>
                </c:pt>
                <c:pt idx="22">
                  <c:v>0.65857068038487609</c:v>
                </c:pt>
                <c:pt idx="23">
                  <c:v>0.67935635626116464</c:v>
                </c:pt>
                <c:pt idx="24">
                  <c:v>0.69741052288659788</c:v>
                </c:pt>
                <c:pt idx="25">
                  <c:v>0.7448030476975982</c:v>
                </c:pt>
                <c:pt idx="26">
                  <c:v>0.68716178677662854</c:v>
                </c:pt>
                <c:pt idx="27">
                  <c:v>0.68864709118899969</c:v>
                </c:pt>
                <c:pt idx="28">
                  <c:v>0.72598691059793818</c:v>
                </c:pt>
                <c:pt idx="29">
                  <c:v>0.71956469223368069</c:v>
                </c:pt>
                <c:pt idx="30">
                  <c:v>0.71618520794502094</c:v>
                </c:pt>
                <c:pt idx="31">
                  <c:v>0.77738288860481475</c:v>
                </c:pt>
                <c:pt idx="32">
                  <c:v>0.66354336426116456</c:v>
                </c:pt>
                <c:pt idx="33">
                  <c:v>0.67224120769759821</c:v>
                </c:pt>
                <c:pt idx="34">
                  <c:v>0.72813390982817494</c:v>
                </c:pt>
                <c:pt idx="35">
                  <c:v>0.73024089264605185</c:v>
                </c:pt>
              </c:numCache>
            </c:numRef>
          </c:xVal>
          <c:yVal>
            <c:numRef>
              <c:f>Sheet2!$E$2:$E$37</c:f>
              <c:numCache>
                <c:formatCode>General</c:formatCode>
                <c:ptCount val="36"/>
                <c:pt idx="0">
                  <c:v>36.821280101593139</c:v>
                </c:pt>
                <c:pt idx="1">
                  <c:v>35.484449736576771</c:v>
                </c:pt>
                <c:pt idx="2">
                  <c:v>35.004488497705786</c:v>
                </c:pt>
                <c:pt idx="3">
                  <c:v>35.544155138184891</c:v>
                </c:pt>
                <c:pt idx="4">
                  <c:v>37.998177922747935</c:v>
                </c:pt>
                <c:pt idx="5">
                  <c:v>37.772544607998434</c:v>
                </c:pt>
                <c:pt idx="6">
                  <c:v>39.102718791716761</c:v>
                </c:pt>
                <c:pt idx="7">
                  <c:v>36.385712132931154</c:v>
                </c:pt>
                <c:pt idx="8">
                  <c:v>37.15679675464375</c:v>
                </c:pt>
                <c:pt idx="9">
                  <c:v>36.251224091213281</c:v>
                </c:pt>
                <c:pt idx="10">
                  <c:v>38.222985208272647</c:v>
                </c:pt>
                <c:pt idx="11">
                  <c:v>37.170431255626319</c:v>
                </c:pt>
                <c:pt idx="12">
                  <c:v>38.936893810730282</c:v>
                </c:pt>
                <c:pt idx="13">
                  <c:v>37.619273710000002</c:v>
                </c:pt>
                <c:pt idx="14">
                  <c:v>38.591203610512835</c:v>
                </c:pt>
                <c:pt idx="15">
                  <c:v>37.168310169999998</c:v>
                </c:pt>
                <c:pt idx="16">
                  <c:v>40.379030600214499</c:v>
                </c:pt>
                <c:pt idx="17">
                  <c:v>39.634612779999998</c:v>
                </c:pt>
                <c:pt idx="18">
                  <c:v>42.122649163172461</c:v>
                </c:pt>
                <c:pt idx="19">
                  <c:v>44.874002661754268</c:v>
                </c:pt>
                <c:pt idx="20">
                  <c:v>43.429754542756903</c:v>
                </c:pt>
                <c:pt idx="21">
                  <c:v>42.276921792032034</c:v>
                </c:pt>
                <c:pt idx="22">
                  <c:v>46.789969298689883</c:v>
                </c:pt>
                <c:pt idx="23">
                  <c:v>45.655786694914255</c:v>
                </c:pt>
                <c:pt idx="24">
                  <c:v>46.36547775596685</c:v>
                </c:pt>
                <c:pt idx="25">
                  <c:v>48.620232619853603</c:v>
                </c:pt>
                <c:pt idx="26">
                  <c:v>46.737068378515154</c:v>
                </c:pt>
                <c:pt idx="27">
                  <c:v>44.690307245691841</c:v>
                </c:pt>
                <c:pt idx="28">
                  <c:v>50.782815046201421</c:v>
                </c:pt>
                <c:pt idx="29">
                  <c:v>48.300192149558356</c:v>
                </c:pt>
                <c:pt idx="30">
                  <c:v>47.438373562960265</c:v>
                </c:pt>
                <c:pt idx="31">
                  <c:v>49.145161316661003</c:v>
                </c:pt>
                <c:pt idx="32">
                  <c:v>44.716504518483617</c:v>
                </c:pt>
                <c:pt idx="33">
                  <c:v>43.804624791290749</c:v>
                </c:pt>
                <c:pt idx="34">
                  <c:v>48.116233589275112</c:v>
                </c:pt>
                <c:pt idx="35">
                  <c:v>46.678760540371151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C-4314-ACED-3353ABC7E243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445130098187629"/>
                  <c:y val="6.125984251968504E-2"/>
                </c:manualLayout>
              </c:layout>
              <c:numFmt formatCode="#,##0.0000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Sheet2!$T$74:$T$109</c:f>
              <c:numCache>
                <c:formatCode>General</c:formatCode>
                <c:ptCount val="36"/>
                <c:pt idx="0">
                  <c:v>0.59453930529209242</c:v>
                </c:pt>
                <c:pt idx="1">
                  <c:v>0.58280408931958771</c:v>
                </c:pt>
                <c:pt idx="2">
                  <c:v>0.59101374460481471</c:v>
                </c:pt>
                <c:pt idx="3">
                  <c:v>0.57621529154639173</c:v>
                </c:pt>
                <c:pt idx="4">
                  <c:v>0.59527333443298969</c:v>
                </c:pt>
                <c:pt idx="5">
                  <c:v>0.55381241924399005</c:v>
                </c:pt>
                <c:pt idx="6">
                  <c:v>0.60674530996563947</c:v>
                </c:pt>
                <c:pt idx="7">
                  <c:v>0.60058590460481465</c:v>
                </c:pt>
                <c:pt idx="8">
                  <c:v>0.59722374542955692</c:v>
                </c:pt>
                <c:pt idx="9">
                  <c:v>0.61463740786254661</c:v>
                </c:pt>
                <c:pt idx="10">
                  <c:v>0.60404623477662855</c:v>
                </c:pt>
                <c:pt idx="11">
                  <c:v>0.56328329539518529</c:v>
                </c:pt>
                <c:pt idx="12">
                  <c:v>0.60520514501718581</c:v>
                </c:pt>
                <c:pt idx="13">
                  <c:v>0.60917979271477285</c:v>
                </c:pt>
                <c:pt idx="14">
                  <c:v>0.59455956670790744</c:v>
                </c:pt>
                <c:pt idx="15">
                  <c:v>0.61918361239862907</c:v>
                </c:pt>
                <c:pt idx="16">
                  <c:v>0.61270930718899974</c:v>
                </c:pt>
                <c:pt idx="17">
                  <c:v>0.56283416192440239</c:v>
                </c:pt>
                <c:pt idx="18">
                  <c:v>0.69557728986941203</c:v>
                </c:pt>
                <c:pt idx="19">
                  <c:v>0.71464036442611301</c:v>
                </c:pt>
                <c:pt idx="20">
                  <c:v>0.73144452109966007</c:v>
                </c:pt>
                <c:pt idx="21">
                  <c:v>0.74185615230240176</c:v>
                </c:pt>
                <c:pt idx="22">
                  <c:v>0.71963422498969076</c:v>
                </c:pt>
                <c:pt idx="23">
                  <c:v>0.70999369839175264</c:v>
                </c:pt>
                <c:pt idx="24">
                  <c:v>0.76604431040549459</c:v>
                </c:pt>
                <c:pt idx="25">
                  <c:v>0.75996858501718578</c:v>
                </c:pt>
                <c:pt idx="26">
                  <c:v>0.75906393905154645</c:v>
                </c:pt>
                <c:pt idx="27">
                  <c:v>0.76847633539518534</c:v>
                </c:pt>
                <c:pt idx="28">
                  <c:v>0.75161153850172191</c:v>
                </c:pt>
                <c:pt idx="29">
                  <c:v>0.77482553182130953</c:v>
                </c:pt>
                <c:pt idx="30">
                  <c:v>0.79985094960824732</c:v>
                </c:pt>
                <c:pt idx="31">
                  <c:v>0.75886239813058787</c:v>
                </c:pt>
                <c:pt idx="32">
                  <c:v>0.72186499711340202</c:v>
                </c:pt>
                <c:pt idx="33">
                  <c:v>0.78925800637801047</c:v>
                </c:pt>
                <c:pt idx="34">
                  <c:v>0.75956362152577328</c:v>
                </c:pt>
                <c:pt idx="35">
                  <c:v>0.7774515757800724</c:v>
                </c:pt>
              </c:numCache>
            </c:numRef>
          </c:xVal>
          <c:yVal>
            <c:numRef>
              <c:f>Sheet2!$E$74:$E$109</c:f>
              <c:numCache>
                <c:formatCode>General</c:formatCode>
                <c:ptCount val="36"/>
                <c:pt idx="0">
                  <c:v>39.61312773704195</c:v>
                </c:pt>
                <c:pt idx="1">
                  <c:v>37.736832565267029</c:v>
                </c:pt>
                <c:pt idx="2">
                  <c:v>38.891980255470251</c:v>
                </c:pt>
                <c:pt idx="3">
                  <c:v>39.649145652704476</c:v>
                </c:pt>
                <c:pt idx="4">
                  <c:v>39.881075966462163</c:v>
                </c:pt>
                <c:pt idx="5">
                  <c:v>36.215951788166905</c:v>
                </c:pt>
                <c:pt idx="6">
                  <c:v>41.80493952869687</c:v>
                </c:pt>
                <c:pt idx="7">
                  <c:v>39.821430798715241</c:v>
                </c:pt>
                <c:pt idx="8">
                  <c:v>39.741870469282368</c:v>
                </c:pt>
                <c:pt idx="9">
                  <c:v>40.912830417275593</c:v>
                </c:pt>
                <c:pt idx="10">
                  <c:v>40.871793429439983</c:v>
                </c:pt>
                <c:pt idx="11">
                  <c:v>36.118321873393036</c:v>
                </c:pt>
                <c:pt idx="12">
                  <c:v>42.35469569933371</c:v>
                </c:pt>
                <c:pt idx="13">
                  <c:v>41.287257526556779</c:v>
                </c:pt>
                <c:pt idx="14">
                  <c:v>41.706763659332537</c:v>
                </c:pt>
                <c:pt idx="15">
                  <c:v>41.706763659332537</c:v>
                </c:pt>
                <c:pt idx="16">
                  <c:v>42.163829111631586</c:v>
                </c:pt>
                <c:pt idx="17">
                  <c:v>37.438749897186192</c:v>
                </c:pt>
                <c:pt idx="18">
                  <c:v>48.742632311845888</c:v>
                </c:pt>
                <c:pt idx="19">
                  <c:v>50.87238761413218</c:v>
                </c:pt>
                <c:pt idx="20">
                  <c:v>50.470296583522888</c:v>
                </c:pt>
                <c:pt idx="21">
                  <c:v>49.634370160383725</c:v>
                </c:pt>
                <c:pt idx="22">
                  <c:v>49.969522745828328</c:v>
                </c:pt>
                <c:pt idx="23">
                  <c:v>46.736001271890814</c:v>
                </c:pt>
                <c:pt idx="24">
                  <c:v>55.168163593841506</c:v>
                </c:pt>
                <c:pt idx="25">
                  <c:v>53.541564328691095</c:v>
                </c:pt>
                <c:pt idx="26">
                  <c:v>53.501383980978552</c:v>
                </c:pt>
                <c:pt idx="27">
                  <c:v>52.821662553489979</c:v>
                </c:pt>
                <c:pt idx="28">
                  <c:v>55.325857970965956</c:v>
                </c:pt>
                <c:pt idx="29">
                  <c:v>53.402124042509676</c:v>
                </c:pt>
                <c:pt idx="30">
                  <c:v>57.241797123513244</c:v>
                </c:pt>
                <c:pt idx="31">
                  <c:v>51.836257037351139</c:v>
                </c:pt>
                <c:pt idx="32">
                  <c:v>50.777240346180079</c:v>
                </c:pt>
                <c:pt idx="33">
                  <c:v>51.275952789182384</c:v>
                </c:pt>
                <c:pt idx="34">
                  <c:v>54.577454207455112</c:v>
                </c:pt>
                <c:pt idx="35">
                  <c:v>52.557935872528525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C-4314-ACED-3353ABC7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ax val="0.9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Midshaft Cortical</a:t>
                </a:r>
                <a:r>
                  <a:rPr lang="en-GB" baseline="0"/>
                  <a:t> Area (mm²)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0.1"/>
      </c:valAx>
      <c:valAx>
        <c:axId val="53949235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Failure</a:t>
                </a:r>
                <a:r>
                  <a:rPr lang="en-GB" baseline="0"/>
                  <a:t> load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Sheet1!$AZ$11:$BC$11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2.6306267848067186</c:v>
                  </c:pt>
                  <c:pt idx="2">
                    <c:v>3.285817729226824</c:v>
                  </c:pt>
                  <c:pt idx="3">
                    <c:v>5.4317129409964915</c:v>
                  </c:pt>
                </c:numCache>
              </c:numRef>
            </c:plus>
            <c:minus>
              <c:numRef>
                <c:f>Sheet1!$AZ$11:$BC$11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2.6306267848067186</c:v>
                  </c:pt>
                  <c:pt idx="2">
                    <c:v>3.285817729226824</c:v>
                  </c:pt>
                  <c:pt idx="3">
                    <c:v>5.4317129409964915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Sheet1!$AZ$10:$BC$10</c:f>
              <c:numCache>
                <c:formatCode>0.0</c:formatCode>
                <c:ptCount val="4"/>
                <c:pt idx="0">
                  <c:v>0</c:v>
                </c:pt>
                <c:pt idx="1">
                  <c:v>11.21189411720759</c:v>
                </c:pt>
                <c:pt idx="2">
                  <c:v>18.130394084852458</c:v>
                </c:pt>
                <c:pt idx="3">
                  <c:v>14.214851932452207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7-469E-A161-C124A8E11589}"/>
            </c:ext>
          </c:extLst>
        </c:ser>
        <c:ser>
          <c:idx val="7"/>
          <c:order val="1"/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Sheet1!$AZ$20:$BC$20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1.1382299941519136</c:v>
                  </c:pt>
                  <c:pt idx="2">
                    <c:v>1.741729006623403</c:v>
                  </c:pt>
                  <c:pt idx="3">
                    <c:v>4.3730364095497665</c:v>
                  </c:pt>
                </c:numCache>
              </c:numRef>
            </c:plus>
            <c:minus>
              <c:numRef>
                <c:f>Sheet1!$AZ$20:$BC$20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1.1382299941519136</c:v>
                  </c:pt>
                  <c:pt idx="2">
                    <c:v>1.741729006623403</c:v>
                  </c:pt>
                  <c:pt idx="3">
                    <c:v>4.3730364095497665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Sheet1!$AZ$19:$BC$19</c:f>
              <c:numCache>
                <c:formatCode>0.0</c:formatCode>
                <c:ptCount val="4"/>
                <c:pt idx="0">
                  <c:v>0</c:v>
                </c:pt>
                <c:pt idx="1">
                  <c:v>13.962095497854548</c:v>
                </c:pt>
                <c:pt idx="2">
                  <c:v>17.610744262931</c:v>
                </c:pt>
                <c:pt idx="3">
                  <c:v>15.068487288447258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97-469E-A161-C124A8E11589}"/>
            </c:ext>
          </c:extLst>
        </c:ser>
        <c:ser>
          <c:idx val="1"/>
          <c:order val="2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Sheet1!$AZ$29:$BC$29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1.5227292687886114</c:v>
                  </c:pt>
                  <c:pt idx="2">
                    <c:v>5.4522690380974286</c:v>
                  </c:pt>
                  <c:pt idx="3">
                    <c:v>5.9645501690816127</c:v>
                  </c:pt>
                </c:numCache>
              </c:numRef>
            </c:plus>
            <c:minus>
              <c:numRef>
                <c:f>Sheet1!$AZ$29:$BC$29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1.5227292687886114</c:v>
                  </c:pt>
                  <c:pt idx="2">
                    <c:v>5.4522690380974286</c:v>
                  </c:pt>
                  <c:pt idx="3">
                    <c:v>5.9645501690816127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Sheet1!$AZ$28:$BC$28</c:f>
              <c:numCache>
                <c:formatCode>0.0</c:formatCode>
                <c:ptCount val="4"/>
                <c:pt idx="0">
                  <c:v>0</c:v>
                </c:pt>
                <c:pt idx="1">
                  <c:v>16.304728496792396</c:v>
                </c:pt>
                <c:pt idx="2">
                  <c:v>31.786227525839163</c:v>
                </c:pt>
                <c:pt idx="3">
                  <c:v>22.870990784201883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7-469E-A161-C124A8E1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</a:t>
                </a:r>
                <a:r>
                  <a:rPr lang="en-GB" baseline="0"/>
                  <a:t> Volume</a:t>
                </a:r>
                <a:r>
                  <a:rPr lang="en-GB"/>
                  <a:t>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8363215431065"/>
                  <c:y val="-0.25620953630796151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Sheet2!$Q$38:$Q$73</c:f>
              <c:numCache>
                <c:formatCode>General</c:formatCode>
                <c:ptCount val="36"/>
                <c:pt idx="0">
                  <c:v>9482.9849502450998</c:v>
                </c:pt>
                <c:pt idx="1">
                  <c:v>10128.866589710828</c:v>
                </c:pt>
                <c:pt idx="2">
                  <c:v>10259.706923023741</c:v>
                </c:pt>
                <c:pt idx="3">
                  <c:v>9133.7152615828327</c:v>
                </c:pt>
                <c:pt idx="4">
                  <c:v>10193.904598995543</c:v>
                </c:pt>
                <c:pt idx="5">
                  <c:v>9212.4094375751229</c:v>
                </c:pt>
                <c:pt idx="6">
                  <c:v>9656.3067352838243</c:v>
                </c:pt>
                <c:pt idx="7">
                  <c:v>10044.508815385256</c:v>
                </c:pt>
                <c:pt idx="8">
                  <c:v>10026.974331892729</c:v>
                </c:pt>
                <c:pt idx="9">
                  <c:v>9179.1739108614165</c:v>
                </c:pt>
                <c:pt idx="10">
                  <c:v>10499.074451957957</c:v>
                </c:pt>
                <c:pt idx="11">
                  <c:v>9414.6526940456606</c:v>
                </c:pt>
                <c:pt idx="12">
                  <c:v>9674.4616980728406</c:v>
                </c:pt>
                <c:pt idx="13">
                  <c:v>9952.4997138501258</c:v>
                </c:pt>
                <c:pt idx="14">
                  <c:v>10150.108034207968</c:v>
                </c:pt>
                <c:pt idx="15">
                  <c:v>9146.8132217727725</c:v>
                </c:pt>
                <c:pt idx="16">
                  <c:v>10642.287742694147</c:v>
                </c:pt>
                <c:pt idx="17">
                  <c:v>9710.1023241312614</c:v>
                </c:pt>
                <c:pt idx="18">
                  <c:v>11224.996481735894</c:v>
                </c:pt>
                <c:pt idx="19">
                  <c:v>11888.427317817101</c:v>
                </c:pt>
                <c:pt idx="20">
                  <c:v>11955.41057148136</c:v>
                </c:pt>
                <c:pt idx="21">
                  <c:v>10861.076115131887</c:v>
                </c:pt>
                <c:pt idx="22">
                  <c:v>12783.051151650368</c:v>
                </c:pt>
                <c:pt idx="23">
                  <c:v>11541.132507730823</c:v>
                </c:pt>
                <c:pt idx="24">
                  <c:v>11785.103286393265</c:v>
                </c:pt>
                <c:pt idx="25">
                  <c:v>12161.717191072865</c:v>
                </c:pt>
                <c:pt idx="26">
                  <c:v>12194.613282064538</c:v>
                </c:pt>
                <c:pt idx="27">
                  <c:v>11265.935273872501</c:v>
                </c:pt>
                <c:pt idx="28">
                  <c:v>13399.357175167055</c:v>
                </c:pt>
                <c:pt idx="29">
                  <c:v>11768.234613508774</c:v>
                </c:pt>
                <c:pt idx="30">
                  <c:v>11903.786500081533</c:v>
                </c:pt>
                <c:pt idx="31">
                  <c:v>12120.890810143759</c:v>
                </c:pt>
                <c:pt idx="32">
                  <c:v>11624.247357936407</c:v>
                </c:pt>
                <c:pt idx="33">
                  <c:v>10534.935018447972</c:v>
                </c:pt>
                <c:pt idx="34">
                  <c:v>13269.544372835295</c:v>
                </c:pt>
                <c:pt idx="35">
                  <c:v>11185.477808501983</c:v>
                </c:pt>
              </c:numCache>
            </c:numRef>
          </c:xVal>
          <c:yVal>
            <c:numRef>
              <c:f>Sheet2!$D$38:$D$73</c:f>
              <c:numCache>
                <c:formatCode>General</c:formatCode>
                <c:ptCount val="36"/>
                <c:pt idx="0">
                  <c:v>130.0494185019987</c:v>
                </c:pt>
                <c:pt idx="1">
                  <c:v>132.92151565599906</c:v>
                </c:pt>
                <c:pt idx="2">
                  <c:v>125.28222141000037</c:v>
                </c:pt>
                <c:pt idx="3">
                  <c:v>133.57444710100017</c:v>
                </c:pt>
                <c:pt idx="4">
                  <c:v>143.81086743700081</c:v>
                </c:pt>
                <c:pt idx="5">
                  <c:v>125.86899506599953</c:v>
                </c:pt>
                <c:pt idx="6">
                  <c:v>125.03425792999991</c:v>
                </c:pt>
                <c:pt idx="7">
                  <c:v>129.43683855000037</c:v>
                </c:pt>
                <c:pt idx="8">
                  <c:v>124.60069071100133</c:v>
                </c:pt>
                <c:pt idx="9">
                  <c:v>131.22013684900068</c:v>
                </c:pt>
                <c:pt idx="10">
                  <c:v>138.6059773630017</c:v>
                </c:pt>
                <c:pt idx="11">
                  <c:v>124.00672478100057</c:v>
                </c:pt>
                <c:pt idx="12">
                  <c:v>125.45108027900059</c:v>
                </c:pt>
                <c:pt idx="13">
                  <c:v>130.87837233100009</c:v>
                </c:pt>
                <c:pt idx="14">
                  <c:v>124.00075263999976</c:v>
                </c:pt>
                <c:pt idx="15">
                  <c:v>127.93145352200051</c:v>
                </c:pt>
                <c:pt idx="16">
                  <c:v>145.32504217199792</c:v>
                </c:pt>
                <c:pt idx="17">
                  <c:v>128.04780182400091</c:v>
                </c:pt>
                <c:pt idx="18">
                  <c:v>139.97552235800001</c:v>
                </c:pt>
                <c:pt idx="19">
                  <c:v>150.00297400700052</c:v>
                </c:pt>
                <c:pt idx="20">
                  <c:v>146.62334807599868</c:v>
                </c:pt>
                <c:pt idx="21">
                  <c:v>154.29755072100127</c:v>
                </c:pt>
                <c:pt idx="22">
                  <c:v>155.83418630100041</c:v>
                </c:pt>
                <c:pt idx="23">
                  <c:v>150.43289277299979</c:v>
                </c:pt>
                <c:pt idx="24">
                  <c:v>150.89718050100032</c:v>
                </c:pt>
                <c:pt idx="25">
                  <c:v>167.3595874909991</c:v>
                </c:pt>
                <c:pt idx="26">
                  <c:v>149.69777967200045</c:v>
                </c:pt>
                <c:pt idx="27">
                  <c:v>165.55024228099981</c:v>
                </c:pt>
                <c:pt idx="28">
                  <c:v>184.95574046799882</c:v>
                </c:pt>
                <c:pt idx="29">
                  <c:v>147.00464004999967</c:v>
                </c:pt>
                <c:pt idx="30">
                  <c:v>154.16570375300074</c:v>
                </c:pt>
                <c:pt idx="31">
                  <c:v>171.18500959200136</c:v>
                </c:pt>
                <c:pt idx="32">
                  <c:v>154.79251815299932</c:v>
                </c:pt>
                <c:pt idx="33">
                  <c:v>153.51428034899922</c:v>
                </c:pt>
                <c:pt idx="34">
                  <c:v>176.828725004999</c:v>
                </c:pt>
                <c:pt idx="35">
                  <c:v>153.29279523699972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2-495A-B49B-2F104CC46799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749285428097721"/>
                  <c:y val="-0.22345107903178768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Sheet2!$Q$2:$Q$37</c:f>
              <c:numCache>
                <c:formatCode>General</c:formatCode>
                <c:ptCount val="36"/>
                <c:pt idx="0">
                  <c:v>9385.4998094754101</c:v>
                </c:pt>
                <c:pt idx="1">
                  <c:v>9005.3061194332022</c:v>
                </c:pt>
                <c:pt idx="2">
                  <c:v>9330.9809706976612</c:v>
                </c:pt>
                <c:pt idx="3">
                  <c:v>8676.2725524377092</c:v>
                </c:pt>
                <c:pt idx="4">
                  <c:v>9756.870231112589</c:v>
                </c:pt>
                <c:pt idx="5">
                  <c:v>9318.058874737213</c:v>
                </c:pt>
                <c:pt idx="6">
                  <c:v>9929.173378999858</c:v>
                </c:pt>
                <c:pt idx="7">
                  <c:v>9189.221664604449</c:v>
                </c:pt>
                <c:pt idx="8">
                  <c:v>9093.3337624694177</c:v>
                </c:pt>
                <c:pt idx="9">
                  <c:v>8834.3626554718085</c:v>
                </c:pt>
                <c:pt idx="10">
                  <c:v>9834.7411624034849</c:v>
                </c:pt>
                <c:pt idx="11">
                  <c:v>9242.1519748811024</c:v>
                </c:pt>
                <c:pt idx="12">
                  <c:v>9725.7222359899988</c:v>
                </c:pt>
                <c:pt idx="13">
                  <c:v>9436.1073779779435</c:v>
                </c:pt>
                <c:pt idx="14">
                  <c:v>9263.4632499190029</c:v>
                </c:pt>
                <c:pt idx="15">
                  <c:v>8776.6893095599298</c:v>
                </c:pt>
                <c:pt idx="16">
                  <c:v>10077.24381460658</c:v>
                </c:pt>
                <c:pt idx="17">
                  <c:v>9816.2779315521366</c:v>
                </c:pt>
                <c:pt idx="18">
                  <c:v>10560.330291405106</c:v>
                </c:pt>
                <c:pt idx="19">
                  <c:v>11187.540209611192</c:v>
                </c:pt>
                <c:pt idx="20">
                  <c:v>10455.032862970631</c:v>
                </c:pt>
                <c:pt idx="21">
                  <c:v>10214.070122959243</c:v>
                </c:pt>
                <c:pt idx="22">
                  <c:v>11293.490140452232</c:v>
                </c:pt>
                <c:pt idx="23">
                  <c:v>11379.735474083187</c:v>
                </c:pt>
                <c:pt idx="24">
                  <c:v>11949.804344360806</c:v>
                </c:pt>
                <c:pt idx="25">
                  <c:v>11988.963635794165</c:v>
                </c:pt>
                <c:pt idx="26">
                  <c:v>11582.646427946791</c:v>
                </c:pt>
                <c:pt idx="27">
                  <c:v>10786.754275505229</c:v>
                </c:pt>
                <c:pt idx="28">
                  <c:v>12137.551320980714</c:v>
                </c:pt>
                <c:pt idx="29">
                  <c:v>11755.754949226297</c:v>
                </c:pt>
                <c:pt idx="30">
                  <c:v>11489.53074365588</c:v>
                </c:pt>
                <c:pt idx="31">
                  <c:v>11932.038873115291</c:v>
                </c:pt>
                <c:pt idx="32">
                  <c:v>10450.017093280216</c:v>
                </c:pt>
                <c:pt idx="33">
                  <c:v>10017.408009055865</c:v>
                </c:pt>
                <c:pt idx="34">
                  <c:v>11528.726042054839</c:v>
                </c:pt>
                <c:pt idx="35">
                  <c:v>11525.575832822198</c:v>
                </c:pt>
              </c:numCache>
            </c:numRef>
          </c:xVal>
          <c:yVal>
            <c:numRef>
              <c:f>Sheet2!$D$2:$D$37</c:f>
              <c:numCache>
                <c:formatCode>General</c:formatCode>
                <c:ptCount val="36"/>
                <c:pt idx="0">
                  <c:v>131.11064537800095</c:v>
                </c:pt>
                <c:pt idx="1">
                  <c:v>130.1416358950008</c:v>
                </c:pt>
                <c:pt idx="2">
                  <c:v>122.37255012299927</c:v>
                </c:pt>
                <c:pt idx="3">
                  <c:v>128.54876667200023</c:v>
                </c:pt>
                <c:pt idx="4">
                  <c:v>136.77937961499964</c:v>
                </c:pt>
                <c:pt idx="5">
                  <c:v>135.99735458499933</c:v>
                </c:pt>
                <c:pt idx="6">
                  <c:v>136.01891578500002</c:v>
                </c:pt>
                <c:pt idx="7">
                  <c:v>128.7095175999992</c:v>
                </c:pt>
                <c:pt idx="8">
                  <c:v>128.94257591700116</c:v>
                </c:pt>
                <c:pt idx="9">
                  <c:v>128.24556228499924</c:v>
                </c:pt>
                <c:pt idx="10">
                  <c:v>132.93148710000003</c:v>
                </c:pt>
                <c:pt idx="11">
                  <c:v>129.94796738099927</c:v>
                </c:pt>
                <c:pt idx="12">
                  <c:v>129.00749654600006</c:v>
                </c:pt>
                <c:pt idx="13">
                  <c:v>124.01889869999999</c:v>
                </c:pt>
                <c:pt idx="14">
                  <c:v>131.42020960400095</c:v>
                </c:pt>
                <c:pt idx="15">
                  <c:v>127.1586504</c:v>
                </c:pt>
                <c:pt idx="16">
                  <c:v>136.51782074299837</c:v>
                </c:pt>
                <c:pt idx="17">
                  <c:v>135.46548999999999</c:v>
                </c:pt>
                <c:pt idx="18">
                  <c:v>140.55167841800014</c:v>
                </c:pt>
                <c:pt idx="19">
                  <c:v>149.68402237100014</c:v>
                </c:pt>
                <c:pt idx="20">
                  <c:v>145.36938723700032</c:v>
                </c:pt>
                <c:pt idx="21">
                  <c:v>144.29105022599984</c:v>
                </c:pt>
                <c:pt idx="22">
                  <c:v>157.40625901999954</c:v>
                </c:pt>
                <c:pt idx="23">
                  <c:v>154.63056762499892</c:v>
                </c:pt>
                <c:pt idx="24">
                  <c:v>154.3933214000001</c:v>
                </c:pt>
                <c:pt idx="25">
                  <c:v>164.96570199999968</c:v>
                </c:pt>
                <c:pt idx="26">
                  <c:v>156.93013314199916</c:v>
                </c:pt>
                <c:pt idx="27">
                  <c:v>153.12636667799956</c:v>
                </c:pt>
                <c:pt idx="28">
                  <c:v>172.9588584050002</c:v>
                </c:pt>
                <c:pt idx="29">
                  <c:v>162.33272205999847</c:v>
                </c:pt>
                <c:pt idx="30">
                  <c:v>153.84647606399889</c:v>
                </c:pt>
                <c:pt idx="31">
                  <c:v>163.78234040700113</c:v>
                </c:pt>
                <c:pt idx="32">
                  <c:v>147.13046766699949</c:v>
                </c:pt>
                <c:pt idx="33">
                  <c:v>146.66109168499867</c:v>
                </c:pt>
                <c:pt idx="34">
                  <c:v>160.41452029999988</c:v>
                </c:pt>
                <c:pt idx="35">
                  <c:v>153.36189787299972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2-495A-B49B-2F104CC46799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394756062056411"/>
                  <c:y val="9.0836614173228344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Sheet2!$Q$74:$Q$109</c:f>
              <c:numCache>
                <c:formatCode>General</c:formatCode>
                <c:ptCount val="36"/>
                <c:pt idx="0">
                  <c:v>10309.84417940491</c:v>
                </c:pt>
                <c:pt idx="1">
                  <c:v>10087.853936368318</c:v>
                </c:pt>
                <c:pt idx="2">
                  <c:v>10128.121411800073</c:v>
                </c:pt>
                <c:pt idx="3">
                  <c:v>9959.8811521381795</c:v>
                </c:pt>
                <c:pt idx="4">
                  <c:v>10136.65434195986</c:v>
                </c:pt>
                <c:pt idx="5">
                  <c:v>9473.7208206012438</c:v>
                </c:pt>
                <c:pt idx="6">
                  <c:v>10710.682667726649</c:v>
                </c:pt>
                <c:pt idx="7">
                  <c:v>10361.911011403603</c:v>
                </c:pt>
                <c:pt idx="8">
                  <c:v>10155.640936841788</c:v>
                </c:pt>
                <c:pt idx="9">
                  <c:v>10385.54625595483</c:v>
                </c:pt>
                <c:pt idx="10">
                  <c:v>10244.881569521987</c:v>
                </c:pt>
                <c:pt idx="11">
                  <c:v>9614.0919128645874</c:v>
                </c:pt>
                <c:pt idx="12">
                  <c:v>10410.770253807936</c:v>
                </c:pt>
                <c:pt idx="13">
                  <c:v>10545.505962199739</c:v>
                </c:pt>
                <c:pt idx="14">
                  <c:v>10312.151422332121</c:v>
                </c:pt>
                <c:pt idx="15">
                  <c:v>10341.600145135848</c:v>
                </c:pt>
                <c:pt idx="16">
                  <c:v>10562.683166743831</c:v>
                </c:pt>
                <c:pt idx="17">
                  <c:v>9781.9724491577635</c:v>
                </c:pt>
                <c:pt idx="18">
                  <c:v>12362.674819694916</c:v>
                </c:pt>
                <c:pt idx="19">
                  <c:v>12382.978715586069</c:v>
                </c:pt>
                <c:pt idx="20">
                  <c:v>12455.244891174982</c:v>
                </c:pt>
                <c:pt idx="21">
                  <c:v>12343.705944856796</c:v>
                </c:pt>
                <c:pt idx="22">
                  <c:v>12403.827764896459</c:v>
                </c:pt>
                <c:pt idx="23">
                  <c:v>11804.611802851034</c:v>
                </c:pt>
                <c:pt idx="24">
                  <c:v>13815.848548530021</c:v>
                </c:pt>
                <c:pt idx="25">
                  <c:v>13239.908946780683</c:v>
                </c:pt>
                <c:pt idx="26">
                  <c:v>13069.406934597411</c:v>
                </c:pt>
                <c:pt idx="27">
                  <c:v>12943.873485457691</c:v>
                </c:pt>
                <c:pt idx="28">
                  <c:v>13497.908446534695</c:v>
                </c:pt>
                <c:pt idx="29">
                  <c:v>13008.001121187192</c:v>
                </c:pt>
                <c:pt idx="30">
                  <c:v>14605.981825917259</c:v>
                </c:pt>
                <c:pt idx="31">
                  <c:v>12961.131622333665</c:v>
                </c:pt>
                <c:pt idx="32">
                  <c:v>14056.498902857644</c:v>
                </c:pt>
                <c:pt idx="33">
                  <c:v>12519.14940324298</c:v>
                </c:pt>
                <c:pt idx="34">
                  <c:v>12905.954999283398</c:v>
                </c:pt>
                <c:pt idx="35">
                  <c:v>12568.128550668682</c:v>
                </c:pt>
              </c:numCache>
            </c:numRef>
          </c:xVal>
          <c:yVal>
            <c:numRef>
              <c:f>Sheet2!$D$74:$D$109</c:f>
              <c:numCache>
                <c:formatCode>General</c:formatCode>
                <c:ptCount val="36"/>
                <c:pt idx="0">
                  <c:v>148.0247064250002</c:v>
                </c:pt>
                <c:pt idx="1">
                  <c:v>129.44534679400104</c:v>
                </c:pt>
                <c:pt idx="2">
                  <c:v>136.8597872780004</c:v>
                </c:pt>
                <c:pt idx="3">
                  <c:v>138.26637071899859</c:v>
                </c:pt>
                <c:pt idx="4">
                  <c:v>140.82909258200053</c:v>
                </c:pt>
                <c:pt idx="5">
                  <c:v>124.22094870599963</c:v>
                </c:pt>
                <c:pt idx="6">
                  <c:v>151.80212395799973</c:v>
                </c:pt>
                <c:pt idx="7">
                  <c:v>137.71395401600151</c:v>
                </c:pt>
                <c:pt idx="8">
                  <c:v>136.32195941200001</c:v>
                </c:pt>
                <c:pt idx="9">
                  <c:v>144.06729284300098</c:v>
                </c:pt>
                <c:pt idx="10">
                  <c:v>141.88349305299928</c:v>
                </c:pt>
                <c:pt idx="11">
                  <c:v>118.87874127699948</c:v>
                </c:pt>
                <c:pt idx="12">
                  <c:v>148.20986630699963</c:v>
                </c:pt>
                <c:pt idx="13">
                  <c:v>138.82708922699965</c:v>
                </c:pt>
                <c:pt idx="14">
                  <c:v>142.13267770699957</c:v>
                </c:pt>
                <c:pt idx="15">
                  <c:v>142.13267770699957</c:v>
                </c:pt>
                <c:pt idx="16">
                  <c:v>144.71007993999871</c:v>
                </c:pt>
                <c:pt idx="17">
                  <c:v>117.87417750699933</c:v>
                </c:pt>
                <c:pt idx="18">
                  <c:v>172.24257330600167</c:v>
                </c:pt>
                <c:pt idx="19">
                  <c:v>176.00916793800042</c:v>
                </c:pt>
                <c:pt idx="20">
                  <c:v>175.23814636899905</c:v>
                </c:pt>
                <c:pt idx="21">
                  <c:v>169.55127557100008</c:v>
                </c:pt>
                <c:pt idx="22">
                  <c:v>171.50155919600004</c:v>
                </c:pt>
                <c:pt idx="23">
                  <c:v>152.96593327000045</c:v>
                </c:pt>
                <c:pt idx="24">
                  <c:v>195.63358861800049</c:v>
                </c:pt>
                <c:pt idx="25">
                  <c:v>178.240682284</c:v>
                </c:pt>
                <c:pt idx="26">
                  <c:v>181.07560846399966</c:v>
                </c:pt>
                <c:pt idx="27">
                  <c:v>179.88452714499942</c:v>
                </c:pt>
                <c:pt idx="28">
                  <c:v>191.02959048499955</c:v>
                </c:pt>
                <c:pt idx="29">
                  <c:v>180.3508657889997</c:v>
                </c:pt>
                <c:pt idx="30">
                  <c:v>195.76014621799973</c:v>
                </c:pt>
                <c:pt idx="31">
                  <c:v>167.79656662699958</c:v>
                </c:pt>
                <c:pt idx="32">
                  <c:v>165.34919621599914</c:v>
                </c:pt>
                <c:pt idx="33">
                  <c:v>167.00654275100013</c:v>
                </c:pt>
                <c:pt idx="34">
                  <c:v>185.50376404399901</c:v>
                </c:pt>
                <c:pt idx="35">
                  <c:v>171.71141413200036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A2-495A-B49B-2F104CC4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8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BMC (mg 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1000"/>
      </c:valAx>
      <c:valAx>
        <c:axId val="53949235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Sheet1!$AO$20:$AR$20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1.2031227877876884</c:v>
                  </c:pt>
                  <c:pt idx="2">
                    <c:v>1.7357852921446826</c:v>
                  </c:pt>
                  <c:pt idx="3">
                    <c:v>4.1333725727405906</c:v>
                  </c:pt>
                </c:numCache>
              </c:numRef>
            </c:plus>
            <c:minus>
              <c:numRef>
                <c:f>Sheet1!$AO$20:$AR$20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1.2031227877876884</c:v>
                  </c:pt>
                  <c:pt idx="2">
                    <c:v>1.7357852921446826</c:v>
                  </c:pt>
                  <c:pt idx="3">
                    <c:v>4.1333725727405906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Sheet1!$AO$19:$AR$19</c:f>
              <c:numCache>
                <c:formatCode>0.0</c:formatCode>
                <c:ptCount val="4"/>
                <c:pt idx="0">
                  <c:v>0</c:v>
                </c:pt>
                <c:pt idx="1">
                  <c:v>13.371114865128767</c:v>
                </c:pt>
                <c:pt idx="2">
                  <c:v>16.350692561629888</c:v>
                </c:pt>
                <c:pt idx="3">
                  <c:v>13.584135110019359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482C-9C28-D5155B6C13DB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Sheet1!$AO$11:$AR$11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2.5838292011343489</c:v>
                  </c:pt>
                  <c:pt idx="2">
                    <c:v>3.2668080989084047</c:v>
                  </c:pt>
                  <c:pt idx="3">
                    <c:v>5.2234553413255851</c:v>
                  </c:pt>
                </c:numCache>
              </c:numRef>
            </c:plus>
            <c:minus>
              <c:numRef>
                <c:f>Sheet1!$AO$11:$AR$11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2.5838292011343489</c:v>
                  </c:pt>
                  <c:pt idx="2">
                    <c:v>3.2668080989084047</c:v>
                  </c:pt>
                  <c:pt idx="3">
                    <c:v>5.2234553413255851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Sheet1!$AO$10:$AR$10</c:f>
              <c:numCache>
                <c:formatCode>0.0</c:formatCode>
                <c:ptCount val="4"/>
                <c:pt idx="0">
                  <c:v>0</c:v>
                </c:pt>
                <c:pt idx="1">
                  <c:v>10.552674758906866</c:v>
                </c:pt>
                <c:pt idx="2">
                  <c:v>16.384151237500415</c:v>
                </c:pt>
                <c:pt idx="3">
                  <c:v>11.854940206094026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C-482C-9C28-D5155B6C13DB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Sheet1!$AO$29:$AR$29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1.4794801313294175</c:v>
                  </c:pt>
                  <c:pt idx="2">
                    <c:v>5.4164189971383996</c:v>
                  </c:pt>
                  <c:pt idx="3">
                    <c:v>5.6807927335762987</c:v>
                  </c:pt>
                </c:numCache>
              </c:numRef>
            </c:plus>
            <c:minus>
              <c:numRef>
                <c:f>Sheet1!$AO$29:$AR$29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1.4794801313294175</c:v>
                  </c:pt>
                  <c:pt idx="2">
                    <c:v>5.4164189971383996</c:v>
                  </c:pt>
                  <c:pt idx="3">
                    <c:v>5.6807927335762987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Sheet1!$AO$28:$AR$28</c:f>
              <c:numCache>
                <c:formatCode>0.0</c:formatCode>
                <c:ptCount val="4"/>
                <c:pt idx="0">
                  <c:v>0</c:v>
                </c:pt>
                <c:pt idx="1">
                  <c:v>15.281357179713646</c:v>
                </c:pt>
                <c:pt idx="2">
                  <c:v>29.312489260314234</c:v>
                </c:pt>
                <c:pt idx="3">
                  <c:v>20.093480558969457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5C-482C-9C28-D5155B6C13DB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Sheet1!$AO$38:$AR$38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4.2538735651482353</c:v>
                  </c:pt>
                  <c:pt idx="2">
                    <c:v>1.3982538906392157</c:v>
                  </c:pt>
                  <c:pt idx="3">
                    <c:v>1.7227577047296023</c:v>
                  </c:pt>
                </c:numCache>
              </c:numRef>
            </c:plus>
            <c:minus>
              <c:numRef>
                <c:f>Sheet1!$AO$38:$AR$38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4.2538735651482353</c:v>
                  </c:pt>
                  <c:pt idx="2">
                    <c:v>1.3982538906392157</c:v>
                  </c:pt>
                  <c:pt idx="3">
                    <c:v>1.7227577047296023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Sheet1!$AO$3:$AR$3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Sheet1!$AO$37:$AR$37</c:f>
              <c:numCache>
                <c:formatCode>0.0</c:formatCode>
                <c:ptCount val="4"/>
                <c:pt idx="0">
                  <c:v>0</c:v>
                </c:pt>
                <c:pt idx="1">
                  <c:v>3.4867949515647845</c:v>
                </c:pt>
                <c:pt idx="2">
                  <c:v>1.8791682286359386</c:v>
                </c:pt>
                <c:pt idx="3">
                  <c:v>0.32167248919228403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6-4650-AE5B-FB1F74314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 val="autoZero"/>
        <c:crossBetween val="midCat"/>
        <c:majorUnit val="2"/>
      </c:valAx>
      <c:valAx>
        <c:axId val="314752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Cortical Area: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270316754657894"/>
          <c:y val="6.0152376786235043E-2"/>
          <c:w val="0.28542757957392706"/>
          <c:h val="0.2454359871682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23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117182424974159"/>
                  <c:y val="-0.26485673665791776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Sheet2!$V$38:$V$73</c:f>
              <c:numCache>
                <c:formatCode>General</c:formatCode>
                <c:ptCount val="36"/>
                <c:pt idx="0">
                  <c:v>9.3967583989759991</c:v>
                </c:pt>
                <c:pt idx="1">
                  <c:v>9.8934319743999986</c:v>
                </c:pt>
                <c:pt idx="2">
                  <c:v>9.7137045790719974</c:v>
                </c:pt>
                <c:pt idx="3">
                  <c:v>9.1027841914880003</c:v>
                </c:pt>
                <c:pt idx="4">
                  <c:v>10.241532387839998</c:v>
                </c:pt>
                <c:pt idx="5">
                  <c:v>9.2092053247999992</c:v>
                </c:pt>
                <c:pt idx="6">
                  <c:v>9.5218185287679979</c:v>
                </c:pt>
                <c:pt idx="7">
                  <c:v>9.8591843650559987</c:v>
                </c:pt>
                <c:pt idx="8">
                  <c:v>9.9785673062399987</c:v>
                </c:pt>
                <c:pt idx="9">
                  <c:v>9.1165041576959958</c:v>
                </c:pt>
                <c:pt idx="10">
                  <c:v>10.509253394431997</c:v>
                </c:pt>
                <c:pt idx="11">
                  <c:v>9.3578741002239987</c:v>
                </c:pt>
                <c:pt idx="12">
                  <c:v>9.6169077821440005</c:v>
                </c:pt>
                <c:pt idx="13">
                  <c:v>9.8972216412159995</c:v>
                </c:pt>
                <c:pt idx="14">
                  <c:v>10.206825833983999</c:v>
                </c:pt>
                <c:pt idx="15">
                  <c:v>9.238933230592</c:v>
                </c:pt>
                <c:pt idx="16">
                  <c:v>10.755610983936</c:v>
                </c:pt>
                <c:pt idx="17">
                  <c:v>9.8262967162880006</c:v>
                </c:pt>
                <c:pt idx="18">
                  <c:v>10.827967860735999</c:v>
                </c:pt>
                <c:pt idx="19">
                  <c:v>11.448213370879998</c:v>
                </c:pt>
                <c:pt idx="20">
                  <c:v>11.573322994687999</c:v>
                </c:pt>
                <c:pt idx="21">
                  <c:v>10.609449530368</c:v>
                </c:pt>
                <c:pt idx="22">
                  <c:v>12.270502453248</c:v>
                </c:pt>
                <c:pt idx="23">
                  <c:v>11.123533750783999</c:v>
                </c:pt>
                <c:pt idx="24">
                  <c:v>11.370335661568001</c:v>
                </c:pt>
                <c:pt idx="25">
                  <c:v>11.771345178112</c:v>
                </c:pt>
                <c:pt idx="26">
                  <c:v>11.790642220031998</c:v>
                </c:pt>
                <c:pt idx="27">
                  <c:v>11.010366808063997</c:v>
                </c:pt>
                <c:pt idx="28">
                  <c:v>12.746957723135999</c:v>
                </c:pt>
                <c:pt idx="29">
                  <c:v>11.328792184320001</c:v>
                </c:pt>
                <c:pt idx="30">
                  <c:v>11.59640857856</c:v>
                </c:pt>
                <c:pt idx="31">
                  <c:v>11.638409875455999</c:v>
                </c:pt>
                <c:pt idx="32">
                  <c:v>11.223097713151997</c:v>
                </c:pt>
                <c:pt idx="33">
                  <c:v>10.361126803455997</c:v>
                </c:pt>
                <c:pt idx="34">
                  <c:v>12.749862121983998</c:v>
                </c:pt>
                <c:pt idx="35">
                  <c:v>10.965168647680001</c:v>
                </c:pt>
              </c:numCache>
            </c:numRef>
          </c:xVal>
          <c:yVal>
            <c:numRef>
              <c:f>Sheet2!$D$38:$D$73</c:f>
              <c:numCache>
                <c:formatCode>General</c:formatCode>
                <c:ptCount val="36"/>
                <c:pt idx="0">
                  <c:v>130.0494185019987</c:v>
                </c:pt>
                <c:pt idx="1">
                  <c:v>132.92151565599906</c:v>
                </c:pt>
                <c:pt idx="2">
                  <c:v>125.28222141000037</c:v>
                </c:pt>
                <c:pt idx="3">
                  <c:v>133.57444710100017</c:v>
                </c:pt>
                <c:pt idx="4">
                  <c:v>143.81086743700081</c:v>
                </c:pt>
                <c:pt idx="5">
                  <c:v>125.86899506599953</c:v>
                </c:pt>
                <c:pt idx="6">
                  <c:v>125.03425792999991</c:v>
                </c:pt>
                <c:pt idx="7">
                  <c:v>129.43683855000037</c:v>
                </c:pt>
                <c:pt idx="8">
                  <c:v>124.60069071100133</c:v>
                </c:pt>
                <c:pt idx="9">
                  <c:v>131.22013684900068</c:v>
                </c:pt>
                <c:pt idx="10">
                  <c:v>138.6059773630017</c:v>
                </c:pt>
                <c:pt idx="11">
                  <c:v>124.00672478100057</c:v>
                </c:pt>
                <c:pt idx="12">
                  <c:v>125.45108027900059</c:v>
                </c:pt>
                <c:pt idx="13">
                  <c:v>130.87837233100009</c:v>
                </c:pt>
                <c:pt idx="14">
                  <c:v>124.00075263999976</c:v>
                </c:pt>
                <c:pt idx="15">
                  <c:v>127.93145352200051</c:v>
                </c:pt>
                <c:pt idx="16">
                  <c:v>145.32504217199792</c:v>
                </c:pt>
                <c:pt idx="17">
                  <c:v>128.04780182400091</c:v>
                </c:pt>
                <c:pt idx="18">
                  <c:v>139.97552235800001</c:v>
                </c:pt>
                <c:pt idx="19">
                  <c:v>150.00297400700052</c:v>
                </c:pt>
                <c:pt idx="20">
                  <c:v>146.62334807599868</c:v>
                </c:pt>
                <c:pt idx="21">
                  <c:v>154.29755072100127</c:v>
                </c:pt>
                <c:pt idx="22">
                  <c:v>155.83418630100041</c:v>
                </c:pt>
                <c:pt idx="23">
                  <c:v>150.43289277299979</c:v>
                </c:pt>
                <c:pt idx="24">
                  <c:v>150.89718050100032</c:v>
                </c:pt>
                <c:pt idx="25">
                  <c:v>167.3595874909991</c:v>
                </c:pt>
                <c:pt idx="26">
                  <c:v>149.69777967200045</c:v>
                </c:pt>
                <c:pt idx="27">
                  <c:v>165.55024228099981</c:v>
                </c:pt>
                <c:pt idx="28">
                  <c:v>184.95574046799882</c:v>
                </c:pt>
                <c:pt idx="29">
                  <c:v>147.00464004999967</c:v>
                </c:pt>
                <c:pt idx="30">
                  <c:v>154.16570375300074</c:v>
                </c:pt>
                <c:pt idx="31">
                  <c:v>171.18500959200136</c:v>
                </c:pt>
                <c:pt idx="32">
                  <c:v>154.79251815299932</c:v>
                </c:pt>
                <c:pt idx="33">
                  <c:v>153.51428034899922</c:v>
                </c:pt>
                <c:pt idx="34">
                  <c:v>176.828725004999</c:v>
                </c:pt>
                <c:pt idx="35">
                  <c:v>153.29279523699972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F-4A14-BB77-37E138599B34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23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7102017778089496E-2"/>
                  <c:y val="-0.23253390201224847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Sheet2!$V$2:$V$37</c:f>
              <c:numCache>
                <c:formatCode>General</c:formatCode>
                <c:ptCount val="36"/>
                <c:pt idx="0">
                  <c:v>9.4226437693439991</c:v>
                </c:pt>
                <c:pt idx="1">
                  <c:v>8.9480478996479995</c:v>
                </c:pt>
                <c:pt idx="2">
                  <c:v>9.0274396759039988</c:v>
                </c:pt>
                <c:pt idx="3">
                  <c:v>8.6276067671039982</c:v>
                </c:pt>
                <c:pt idx="4">
                  <c:v>9.6477819243520013</c:v>
                </c:pt>
                <c:pt idx="5">
                  <c:v>9.4400521646079998</c:v>
                </c:pt>
                <c:pt idx="6">
                  <c:v>9.8549020078079987</c:v>
                </c:pt>
                <c:pt idx="7">
                  <c:v>9.0875411594239992</c:v>
                </c:pt>
                <c:pt idx="8">
                  <c:v>9.157462705663999</c:v>
                </c:pt>
                <c:pt idx="9">
                  <c:v>8.8030326824959992</c:v>
                </c:pt>
                <c:pt idx="10">
                  <c:v>9.7556766295040003</c:v>
                </c:pt>
                <c:pt idx="11">
                  <c:v>9.3806390978559993</c:v>
                </c:pt>
                <c:pt idx="12">
                  <c:v>9.8184732871680005</c:v>
                </c:pt>
                <c:pt idx="13">
                  <c:v>9.3857122344959976</c:v>
                </c:pt>
                <c:pt idx="14">
                  <c:v>9.3696593003519997</c:v>
                </c:pt>
                <c:pt idx="15">
                  <c:v>8.9508330629119985</c:v>
                </c:pt>
                <c:pt idx="16">
                  <c:v>10.041549566463997</c:v>
                </c:pt>
                <c:pt idx="17">
                  <c:v>10.044440466944</c:v>
                </c:pt>
                <c:pt idx="18">
                  <c:v>10.637315786239999</c:v>
                </c:pt>
                <c:pt idx="19">
                  <c:v>10.841218758656002</c:v>
                </c:pt>
                <c:pt idx="20">
                  <c:v>10.19196525568</c:v>
                </c:pt>
                <c:pt idx="21">
                  <c:v>9.9891938964479987</c:v>
                </c:pt>
                <c:pt idx="22">
                  <c:v>11.108287344127996</c:v>
                </c:pt>
                <c:pt idx="23">
                  <c:v>11.292326343167996</c:v>
                </c:pt>
                <c:pt idx="24">
                  <c:v>11.654349198336</c:v>
                </c:pt>
                <c:pt idx="25">
                  <c:v>11.653660781567998</c:v>
                </c:pt>
                <c:pt idx="26">
                  <c:v>10.737637906943998</c:v>
                </c:pt>
                <c:pt idx="27">
                  <c:v>10.517437904895999</c:v>
                </c:pt>
                <c:pt idx="28">
                  <c:v>11.823987688447998</c:v>
                </c:pt>
                <c:pt idx="29">
                  <c:v>11.658309844479998</c:v>
                </c:pt>
                <c:pt idx="30">
                  <c:v>11.454031167487999</c:v>
                </c:pt>
                <c:pt idx="31">
                  <c:v>11.567857280511998</c:v>
                </c:pt>
                <c:pt idx="32">
                  <c:v>10.117999823359998</c:v>
                </c:pt>
                <c:pt idx="33">
                  <c:v>9.8139479592959979</c:v>
                </c:pt>
                <c:pt idx="34">
                  <c:v>11.434076080127999</c:v>
                </c:pt>
                <c:pt idx="35">
                  <c:v>11.439026606591998</c:v>
                </c:pt>
              </c:numCache>
            </c:numRef>
          </c:xVal>
          <c:yVal>
            <c:numRef>
              <c:f>Sheet2!$D$2:$D$37</c:f>
              <c:numCache>
                <c:formatCode>General</c:formatCode>
                <c:ptCount val="36"/>
                <c:pt idx="0">
                  <c:v>131.11064537800095</c:v>
                </c:pt>
                <c:pt idx="1">
                  <c:v>130.1416358950008</c:v>
                </c:pt>
                <c:pt idx="2">
                  <c:v>122.37255012299927</c:v>
                </c:pt>
                <c:pt idx="3">
                  <c:v>128.54876667200023</c:v>
                </c:pt>
                <c:pt idx="4">
                  <c:v>136.77937961499964</c:v>
                </c:pt>
                <c:pt idx="5">
                  <c:v>135.99735458499933</c:v>
                </c:pt>
                <c:pt idx="6">
                  <c:v>136.01891578500002</c:v>
                </c:pt>
                <c:pt idx="7">
                  <c:v>128.7095175999992</c:v>
                </c:pt>
                <c:pt idx="8">
                  <c:v>128.94257591700116</c:v>
                </c:pt>
                <c:pt idx="9">
                  <c:v>128.24556228499924</c:v>
                </c:pt>
                <c:pt idx="10">
                  <c:v>132.93148710000003</c:v>
                </c:pt>
                <c:pt idx="11">
                  <c:v>129.94796738099927</c:v>
                </c:pt>
                <c:pt idx="12">
                  <c:v>129.00749654600006</c:v>
                </c:pt>
                <c:pt idx="13">
                  <c:v>124.01889869999999</c:v>
                </c:pt>
                <c:pt idx="14">
                  <c:v>131.42020960400095</c:v>
                </c:pt>
                <c:pt idx="15">
                  <c:v>127.1586504</c:v>
                </c:pt>
                <c:pt idx="16">
                  <c:v>136.51782074299837</c:v>
                </c:pt>
                <c:pt idx="17">
                  <c:v>135.46548999999999</c:v>
                </c:pt>
                <c:pt idx="18">
                  <c:v>140.55167841800014</c:v>
                </c:pt>
                <c:pt idx="19">
                  <c:v>149.68402237100014</c:v>
                </c:pt>
                <c:pt idx="20">
                  <c:v>145.36938723700032</c:v>
                </c:pt>
                <c:pt idx="21">
                  <c:v>144.29105022599984</c:v>
                </c:pt>
                <c:pt idx="22">
                  <c:v>157.40625901999954</c:v>
                </c:pt>
                <c:pt idx="23">
                  <c:v>154.63056762499892</c:v>
                </c:pt>
                <c:pt idx="24">
                  <c:v>154.3933214000001</c:v>
                </c:pt>
                <c:pt idx="25">
                  <c:v>164.96570199999968</c:v>
                </c:pt>
                <c:pt idx="26">
                  <c:v>156.93013314199916</c:v>
                </c:pt>
                <c:pt idx="27">
                  <c:v>153.12636667799956</c:v>
                </c:pt>
                <c:pt idx="28">
                  <c:v>172.9588584050002</c:v>
                </c:pt>
                <c:pt idx="29">
                  <c:v>162.33272205999847</c:v>
                </c:pt>
                <c:pt idx="30">
                  <c:v>153.84647606399889</c:v>
                </c:pt>
                <c:pt idx="31">
                  <c:v>163.78234040700113</c:v>
                </c:pt>
                <c:pt idx="32">
                  <c:v>147.13046766699949</c:v>
                </c:pt>
                <c:pt idx="33">
                  <c:v>146.66109168499867</c:v>
                </c:pt>
                <c:pt idx="34">
                  <c:v>160.41452029999988</c:v>
                </c:pt>
                <c:pt idx="35">
                  <c:v>153.36189787299972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F-4A14-BB77-37E138599B34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23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797792496701652"/>
                  <c:y val="7.3270997375328079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Sheet2!$V$74:$V$109</c:f>
              <c:numCache>
                <c:formatCode>General</c:formatCode>
                <c:ptCount val="36"/>
                <c:pt idx="0">
                  <c:v>10.210243170815998</c:v>
                </c:pt>
                <c:pt idx="1">
                  <c:v>9.9666651202559997</c:v>
                </c:pt>
                <c:pt idx="2">
                  <c:v>9.8985253585919981</c:v>
                </c:pt>
                <c:pt idx="3">
                  <c:v>9.9084815298559974</c:v>
                </c:pt>
                <c:pt idx="4">
                  <c:v>10.199832554495998</c:v>
                </c:pt>
                <c:pt idx="5">
                  <c:v>9.372528828415998</c:v>
                </c:pt>
                <c:pt idx="6">
                  <c:v>10.59735499264</c:v>
                </c:pt>
                <c:pt idx="7">
                  <c:v>10.256701178879998</c:v>
                </c:pt>
                <c:pt idx="8">
                  <c:v>10.127796263935998</c:v>
                </c:pt>
                <c:pt idx="9">
                  <c:v>10.279876751871997</c:v>
                </c:pt>
                <c:pt idx="10">
                  <c:v>10.262344621567999</c:v>
                </c:pt>
                <c:pt idx="11">
                  <c:v>9.5271312614399992</c:v>
                </c:pt>
                <c:pt idx="12">
                  <c:v>10.429597275136</c:v>
                </c:pt>
                <c:pt idx="13">
                  <c:v>10.473335362047997</c:v>
                </c:pt>
                <c:pt idx="14">
                  <c:v>10.370759013888</c:v>
                </c:pt>
                <c:pt idx="15">
                  <c:v>10.360390017535998</c:v>
                </c:pt>
                <c:pt idx="16">
                  <c:v>10.564724937727998</c:v>
                </c:pt>
                <c:pt idx="17">
                  <c:v>9.9379462174719997</c:v>
                </c:pt>
                <c:pt idx="18">
                  <c:v>12.057789545984001</c:v>
                </c:pt>
                <c:pt idx="19">
                  <c:v>12.214664204287999</c:v>
                </c:pt>
                <c:pt idx="20">
                  <c:v>12.134136315391999</c:v>
                </c:pt>
                <c:pt idx="21">
                  <c:v>12.041252920319998</c:v>
                </c:pt>
                <c:pt idx="22">
                  <c:v>12.032394616319998</c:v>
                </c:pt>
                <c:pt idx="23">
                  <c:v>11.773617403391997</c:v>
                </c:pt>
                <c:pt idx="24">
                  <c:v>13.404843432448001</c:v>
                </c:pt>
                <c:pt idx="25">
                  <c:v>12.998013869567998</c:v>
                </c:pt>
                <c:pt idx="26">
                  <c:v>14.261653466111998</c:v>
                </c:pt>
                <c:pt idx="27">
                  <c:v>13.96177822208</c:v>
                </c:pt>
                <c:pt idx="28">
                  <c:v>14.481681363967997</c:v>
                </c:pt>
                <c:pt idx="29">
                  <c:v>12.793096269823996</c:v>
                </c:pt>
                <c:pt idx="30">
                  <c:v>13.297921734655997</c:v>
                </c:pt>
                <c:pt idx="31">
                  <c:v>12.598714146303998</c:v>
                </c:pt>
                <c:pt idx="32">
                  <c:v>13.698633162239998</c:v>
                </c:pt>
                <c:pt idx="33">
                  <c:v>12.128216156159999</c:v>
                </c:pt>
                <c:pt idx="34">
                  <c:v>12.392033884671998</c:v>
                </c:pt>
                <c:pt idx="35">
                  <c:v>12.221912827903997</c:v>
                </c:pt>
              </c:numCache>
            </c:numRef>
          </c:xVal>
          <c:yVal>
            <c:numRef>
              <c:f>Sheet2!$D$74:$D$109</c:f>
              <c:numCache>
                <c:formatCode>General</c:formatCode>
                <c:ptCount val="36"/>
                <c:pt idx="0">
                  <c:v>148.0247064250002</c:v>
                </c:pt>
                <c:pt idx="1">
                  <c:v>129.44534679400104</c:v>
                </c:pt>
                <c:pt idx="2">
                  <c:v>136.8597872780004</c:v>
                </c:pt>
                <c:pt idx="3">
                  <c:v>138.26637071899859</c:v>
                </c:pt>
                <c:pt idx="4">
                  <c:v>140.82909258200053</c:v>
                </c:pt>
                <c:pt idx="5">
                  <c:v>124.22094870599963</c:v>
                </c:pt>
                <c:pt idx="6">
                  <c:v>151.80212395799973</c:v>
                </c:pt>
                <c:pt idx="7">
                  <c:v>137.71395401600151</c:v>
                </c:pt>
                <c:pt idx="8">
                  <c:v>136.32195941200001</c:v>
                </c:pt>
                <c:pt idx="9">
                  <c:v>144.06729284300098</c:v>
                </c:pt>
                <c:pt idx="10">
                  <c:v>141.88349305299928</c:v>
                </c:pt>
                <c:pt idx="11">
                  <c:v>118.87874127699948</c:v>
                </c:pt>
                <c:pt idx="12">
                  <c:v>148.20986630699963</c:v>
                </c:pt>
                <c:pt idx="13">
                  <c:v>138.82708922699965</c:v>
                </c:pt>
                <c:pt idx="14">
                  <c:v>142.13267770699957</c:v>
                </c:pt>
                <c:pt idx="15">
                  <c:v>142.13267770699957</c:v>
                </c:pt>
                <c:pt idx="16">
                  <c:v>144.71007993999871</c:v>
                </c:pt>
                <c:pt idx="17">
                  <c:v>117.87417750699933</c:v>
                </c:pt>
                <c:pt idx="18">
                  <c:v>172.24257330600167</c:v>
                </c:pt>
                <c:pt idx="19">
                  <c:v>176.00916793800042</c:v>
                </c:pt>
                <c:pt idx="20">
                  <c:v>175.23814636899905</c:v>
                </c:pt>
                <c:pt idx="21">
                  <c:v>169.55127557100008</c:v>
                </c:pt>
                <c:pt idx="22">
                  <c:v>171.50155919600004</c:v>
                </c:pt>
                <c:pt idx="23">
                  <c:v>152.96593327000045</c:v>
                </c:pt>
                <c:pt idx="24">
                  <c:v>195.63358861800049</c:v>
                </c:pt>
                <c:pt idx="25">
                  <c:v>178.240682284</c:v>
                </c:pt>
                <c:pt idx="26">
                  <c:v>181.07560846399966</c:v>
                </c:pt>
                <c:pt idx="27">
                  <c:v>179.88452714499942</c:v>
                </c:pt>
                <c:pt idx="28">
                  <c:v>191.02959048499955</c:v>
                </c:pt>
                <c:pt idx="29">
                  <c:v>180.3508657889997</c:v>
                </c:pt>
                <c:pt idx="30">
                  <c:v>195.76014621799973</c:v>
                </c:pt>
                <c:pt idx="31">
                  <c:v>167.79656662699958</c:v>
                </c:pt>
                <c:pt idx="32">
                  <c:v>165.34919621599914</c:v>
                </c:pt>
                <c:pt idx="33">
                  <c:v>167.00654275100013</c:v>
                </c:pt>
                <c:pt idx="34">
                  <c:v>185.50376404399901</c:v>
                </c:pt>
                <c:pt idx="35">
                  <c:v>171.71141413200036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F-4A14-BB77-37E13859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Volume (mm³)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</c:valAx>
      <c:valAx>
        <c:axId val="53949235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17996126078536"/>
          <c:y val="5.0925925925925923E-2"/>
          <c:w val="0.67054058813171324"/>
          <c:h val="0.73783209390492854"/>
        </c:manualLayout>
      </c:layout>
      <c:scatterChart>
        <c:scatterStyle val="lineMarker"/>
        <c:varyColors val="0"/>
        <c:ser>
          <c:idx val="1"/>
          <c:order val="0"/>
          <c:tx>
            <c:v>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202808713256638"/>
                  <c:y val="-0.25962926509186351"/>
                </c:manualLayout>
              </c:layout>
              <c:numFmt formatCode="General" sourceLinked="0"/>
              <c:spPr>
                <a:noFill/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Sheet2!$AU$38:$AU$73</c:f>
              <c:numCache>
                <c:formatCode>General</c:formatCode>
                <c:ptCount val="36"/>
                <c:pt idx="0">
                  <c:v>0.6832535249848759</c:v>
                </c:pt>
                <c:pt idx="1">
                  <c:v>0.69989077104178921</c:v>
                </c:pt>
                <c:pt idx="2">
                  <c:v>0.68717632113007632</c:v>
                </c:pt>
                <c:pt idx="3">
                  <c:v>0.66308159903030295</c:v>
                </c:pt>
                <c:pt idx="4">
                  <c:v>0.71235729861111097</c:v>
                </c:pt>
                <c:pt idx="5">
                  <c:v>0.66799978273989136</c:v>
                </c:pt>
                <c:pt idx="6">
                  <c:v>0.67360173184226002</c:v>
                </c:pt>
                <c:pt idx="7">
                  <c:v>0.68655742804171482</c:v>
                </c:pt>
                <c:pt idx="8">
                  <c:v>0.69166495501730096</c:v>
                </c:pt>
                <c:pt idx="9">
                  <c:v>0.65299980500595922</c:v>
                </c:pt>
                <c:pt idx="10">
                  <c:v>0.72137716596230705</c:v>
                </c:pt>
                <c:pt idx="11">
                  <c:v>0.66710823440094891</c:v>
                </c:pt>
                <c:pt idx="12">
                  <c:v>0.68032862813419659</c:v>
                </c:pt>
                <c:pt idx="13">
                  <c:v>0.68170195346704865</c:v>
                </c:pt>
                <c:pt idx="14">
                  <c:v>0.70182033821510292</c:v>
                </c:pt>
                <c:pt idx="15">
                  <c:v>0.65358958540317835</c:v>
                </c:pt>
                <c:pt idx="16">
                  <c:v>0.73036254508474585</c:v>
                </c:pt>
                <c:pt idx="17">
                  <c:v>0.69026608907071885</c:v>
                </c:pt>
                <c:pt idx="18">
                  <c:v>0.75929897596266038</c:v>
                </c:pt>
                <c:pt idx="19">
                  <c:v>0.78359179043280158</c:v>
                </c:pt>
                <c:pt idx="20">
                  <c:v>0.79170426772908353</c:v>
                </c:pt>
                <c:pt idx="21">
                  <c:v>0.74702649232571749</c:v>
                </c:pt>
                <c:pt idx="22">
                  <c:v>0.83088451064788726</c:v>
                </c:pt>
                <c:pt idx="23">
                  <c:v>0.77866231287128695</c:v>
                </c:pt>
                <c:pt idx="24">
                  <c:v>0.79132998401852939</c:v>
                </c:pt>
                <c:pt idx="25">
                  <c:v>0.8020550689342405</c:v>
                </c:pt>
                <c:pt idx="26">
                  <c:v>0.80382558003403271</c:v>
                </c:pt>
                <c:pt idx="27">
                  <c:v>0.77074047478159557</c:v>
                </c:pt>
                <c:pt idx="28">
                  <c:v>0.8597566020202021</c:v>
                </c:pt>
                <c:pt idx="29">
                  <c:v>0.78661679722703659</c:v>
                </c:pt>
                <c:pt idx="30">
                  <c:v>0.80613019548872178</c:v>
                </c:pt>
                <c:pt idx="31">
                  <c:v>0.79299735873015875</c:v>
                </c:pt>
                <c:pt idx="32">
                  <c:v>0.76210735231638405</c:v>
                </c:pt>
                <c:pt idx="33">
                  <c:v>0.72487062910360867</c:v>
                </c:pt>
                <c:pt idx="34">
                  <c:v>0.85372442963788286</c:v>
                </c:pt>
                <c:pt idx="35">
                  <c:v>0.76136852917388809</c:v>
                </c:pt>
              </c:numCache>
            </c:numRef>
          </c:xVal>
          <c:yVal>
            <c:numRef>
              <c:f>Sheet2!$D$38:$D$73</c:f>
              <c:numCache>
                <c:formatCode>General</c:formatCode>
                <c:ptCount val="36"/>
                <c:pt idx="0">
                  <c:v>130.0494185019987</c:v>
                </c:pt>
                <c:pt idx="1">
                  <c:v>132.92151565599906</c:v>
                </c:pt>
                <c:pt idx="2">
                  <c:v>125.28222141000037</c:v>
                </c:pt>
                <c:pt idx="3">
                  <c:v>133.57444710100017</c:v>
                </c:pt>
                <c:pt idx="4">
                  <c:v>143.81086743700081</c:v>
                </c:pt>
                <c:pt idx="5">
                  <c:v>125.86899506599953</c:v>
                </c:pt>
                <c:pt idx="6">
                  <c:v>125.03425792999991</c:v>
                </c:pt>
                <c:pt idx="7">
                  <c:v>129.43683855000037</c:v>
                </c:pt>
                <c:pt idx="8">
                  <c:v>124.60069071100133</c:v>
                </c:pt>
                <c:pt idx="9">
                  <c:v>131.22013684900068</c:v>
                </c:pt>
                <c:pt idx="10">
                  <c:v>138.6059773630017</c:v>
                </c:pt>
                <c:pt idx="11">
                  <c:v>124.00672478100057</c:v>
                </c:pt>
                <c:pt idx="12">
                  <c:v>125.45108027900059</c:v>
                </c:pt>
                <c:pt idx="13">
                  <c:v>130.87837233100009</c:v>
                </c:pt>
                <c:pt idx="14">
                  <c:v>124.00075263999976</c:v>
                </c:pt>
                <c:pt idx="15">
                  <c:v>127.93145352200051</c:v>
                </c:pt>
                <c:pt idx="16">
                  <c:v>145.32504217199792</c:v>
                </c:pt>
                <c:pt idx="17">
                  <c:v>128.04780182400091</c:v>
                </c:pt>
                <c:pt idx="18">
                  <c:v>139.97552235800001</c:v>
                </c:pt>
                <c:pt idx="19">
                  <c:v>150.00297400700052</c:v>
                </c:pt>
                <c:pt idx="20">
                  <c:v>146.62334807599868</c:v>
                </c:pt>
                <c:pt idx="21">
                  <c:v>154.29755072100127</c:v>
                </c:pt>
                <c:pt idx="22">
                  <c:v>155.83418630100041</c:v>
                </c:pt>
                <c:pt idx="23">
                  <c:v>150.43289277299979</c:v>
                </c:pt>
                <c:pt idx="24">
                  <c:v>150.89718050100032</c:v>
                </c:pt>
                <c:pt idx="25">
                  <c:v>167.3595874909991</c:v>
                </c:pt>
                <c:pt idx="26">
                  <c:v>149.69777967200045</c:v>
                </c:pt>
                <c:pt idx="27">
                  <c:v>165.55024228099981</c:v>
                </c:pt>
                <c:pt idx="28">
                  <c:v>184.95574046799882</c:v>
                </c:pt>
                <c:pt idx="29">
                  <c:v>147.00464004999967</c:v>
                </c:pt>
                <c:pt idx="30">
                  <c:v>154.16570375300074</c:v>
                </c:pt>
                <c:pt idx="31">
                  <c:v>171.18500959200136</c:v>
                </c:pt>
                <c:pt idx="32">
                  <c:v>154.79251815299932</c:v>
                </c:pt>
                <c:pt idx="33">
                  <c:v>153.51428034899922</c:v>
                </c:pt>
                <c:pt idx="34">
                  <c:v>176.828725004999</c:v>
                </c:pt>
                <c:pt idx="35">
                  <c:v>153.29279523699972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A-47F2-9110-0336F27BA1E1}"/>
            </c:ext>
          </c:extLst>
        </c:ser>
        <c:ser>
          <c:idx val="0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2078903144536456E-2"/>
                  <c:y val="-0.21583624963546225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Sheet2!$AU$2:$AU$37</c:f>
              <c:numCache>
                <c:formatCode>General</c:formatCode>
                <c:ptCount val="36"/>
                <c:pt idx="0">
                  <c:v>0.67132738541790149</c:v>
                </c:pt>
                <c:pt idx="1">
                  <c:v>0.64632603750000006</c:v>
                </c:pt>
                <c:pt idx="2">
                  <c:v>0.64971784862275439</c:v>
                </c:pt>
                <c:pt idx="3">
                  <c:v>0.63696066781326766</c:v>
                </c:pt>
                <c:pt idx="4">
                  <c:v>0.6960319169267708</c:v>
                </c:pt>
                <c:pt idx="5">
                  <c:v>0.66742450258823527</c:v>
                </c:pt>
                <c:pt idx="6">
                  <c:v>0.6874541000580382</c:v>
                </c:pt>
                <c:pt idx="7">
                  <c:v>0.64061732739002919</c:v>
                </c:pt>
                <c:pt idx="8">
                  <c:v>0.6451679807737396</c:v>
                </c:pt>
                <c:pt idx="9">
                  <c:v>0.63699988729680901</c:v>
                </c:pt>
                <c:pt idx="10">
                  <c:v>0.68933409006466784</c:v>
                </c:pt>
                <c:pt idx="11">
                  <c:v>0.65247723425925919</c:v>
                </c:pt>
                <c:pt idx="12">
                  <c:v>0.67783168431935659</c:v>
                </c:pt>
                <c:pt idx="13">
                  <c:v>0.65019620334293926</c:v>
                </c:pt>
                <c:pt idx="14">
                  <c:v>0.6517135263888888</c:v>
                </c:pt>
                <c:pt idx="15">
                  <c:v>0.63960837193816877</c:v>
                </c:pt>
                <c:pt idx="16">
                  <c:v>0.69804338646616515</c:v>
                </c:pt>
                <c:pt idx="17">
                  <c:v>0.68711694889015362</c:v>
                </c:pt>
                <c:pt idx="18">
                  <c:v>0.73058487542857131</c:v>
                </c:pt>
                <c:pt idx="19">
                  <c:v>0.74586783102461385</c:v>
                </c:pt>
                <c:pt idx="20">
                  <c:v>0.70483073878020708</c:v>
                </c:pt>
                <c:pt idx="21">
                  <c:v>0.7121140370106761</c:v>
                </c:pt>
                <c:pt idx="22">
                  <c:v>0.76555658853210984</c:v>
                </c:pt>
                <c:pt idx="23">
                  <c:v>0.76724181028829819</c:v>
                </c:pt>
                <c:pt idx="24">
                  <c:v>0.79228683529411759</c:v>
                </c:pt>
                <c:pt idx="25">
                  <c:v>0.79584112636363624</c:v>
                </c:pt>
                <c:pt idx="26">
                  <c:v>0.73663326438356147</c:v>
                </c:pt>
                <c:pt idx="27">
                  <c:v>0.74403480447321946</c:v>
                </c:pt>
                <c:pt idx="28">
                  <c:v>0.80609890323312516</c:v>
                </c:pt>
                <c:pt idx="29">
                  <c:v>0.78456840089585644</c:v>
                </c:pt>
                <c:pt idx="30">
                  <c:v>0.77255131223344553</c:v>
                </c:pt>
                <c:pt idx="31">
                  <c:v>0.78596238643301286</c:v>
                </c:pt>
                <c:pt idx="32">
                  <c:v>0.68979339081111724</c:v>
                </c:pt>
                <c:pt idx="33">
                  <c:v>0.6922306647887323</c:v>
                </c:pt>
                <c:pt idx="34">
                  <c:v>0.77468319639233363</c:v>
                </c:pt>
                <c:pt idx="35">
                  <c:v>0.76424847448582534</c:v>
                </c:pt>
              </c:numCache>
            </c:numRef>
          </c:xVal>
          <c:yVal>
            <c:numRef>
              <c:f>Sheet2!$D$2:$D$37</c:f>
              <c:numCache>
                <c:formatCode>General</c:formatCode>
                <c:ptCount val="36"/>
                <c:pt idx="0">
                  <c:v>131.11064537800095</c:v>
                </c:pt>
                <c:pt idx="1">
                  <c:v>130.1416358950008</c:v>
                </c:pt>
                <c:pt idx="2">
                  <c:v>122.37255012299927</c:v>
                </c:pt>
                <c:pt idx="3">
                  <c:v>128.54876667200023</c:v>
                </c:pt>
                <c:pt idx="4">
                  <c:v>136.77937961499964</c:v>
                </c:pt>
                <c:pt idx="5">
                  <c:v>135.99735458499933</c:v>
                </c:pt>
                <c:pt idx="6">
                  <c:v>136.01891578500002</c:v>
                </c:pt>
                <c:pt idx="7">
                  <c:v>128.7095175999992</c:v>
                </c:pt>
                <c:pt idx="8">
                  <c:v>128.94257591700116</c:v>
                </c:pt>
                <c:pt idx="9">
                  <c:v>128.24556228499924</c:v>
                </c:pt>
                <c:pt idx="10">
                  <c:v>132.93148710000003</c:v>
                </c:pt>
                <c:pt idx="11">
                  <c:v>129.94796738099927</c:v>
                </c:pt>
                <c:pt idx="12">
                  <c:v>129.00749654600006</c:v>
                </c:pt>
                <c:pt idx="13">
                  <c:v>124.01889869999999</c:v>
                </c:pt>
                <c:pt idx="14">
                  <c:v>131.42020960400095</c:v>
                </c:pt>
                <c:pt idx="15">
                  <c:v>127.1586504</c:v>
                </c:pt>
                <c:pt idx="16">
                  <c:v>136.51782074299837</c:v>
                </c:pt>
                <c:pt idx="17">
                  <c:v>135.46548999999999</c:v>
                </c:pt>
                <c:pt idx="18">
                  <c:v>140.55167841800014</c:v>
                </c:pt>
                <c:pt idx="19">
                  <c:v>149.68402237100014</c:v>
                </c:pt>
                <c:pt idx="20">
                  <c:v>145.36938723700032</c:v>
                </c:pt>
                <c:pt idx="21">
                  <c:v>144.29105022599984</c:v>
                </c:pt>
                <c:pt idx="22">
                  <c:v>157.40625901999954</c:v>
                </c:pt>
                <c:pt idx="23">
                  <c:v>154.63056762499892</c:v>
                </c:pt>
                <c:pt idx="24">
                  <c:v>154.3933214000001</c:v>
                </c:pt>
                <c:pt idx="25">
                  <c:v>164.96570199999968</c:v>
                </c:pt>
                <c:pt idx="26">
                  <c:v>156.93013314199916</c:v>
                </c:pt>
                <c:pt idx="27">
                  <c:v>153.12636667799956</c:v>
                </c:pt>
                <c:pt idx="28">
                  <c:v>172.9588584050002</c:v>
                </c:pt>
                <c:pt idx="29">
                  <c:v>162.33272205999847</c:v>
                </c:pt>
                <c:pt idx="30">
                  <c:v>153.84647606399889</c:v>
                </c:pt>
                <c:pt idx="31">
                  <c:v>163.78234040700113</c:v>
                </c:pt>
                <c:pt idx="32">
                  <c:v>147.13046766699949</c:v>
                </c:pt>
                <c:pt idx="33">
                  <c:v>146.66109168499867</c:v>
                </c:pt>
                <c:pt idx="34">
                  <c:v>160.41452029999988</c:v>
                </c:pt>
                <c:pt idx="35">
                  <c:v>153.36189787299972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2A-47F2-9110-0336F27BA1E1}"/>
            </c:ext>
          </c:extLst>
        </c:ser>
        <c:ser>
          <c:idx val="2"/>
          <c:order val="2"/>
          <c:tx>
            <c:v>ML+PTH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63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5462050531010347"/>
                  <c:y val="6.6515383493729957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Sheet2!$AU$74:$AU$109</c:f>
              <c:numCache>
                <c:formatCode>General</c:formatCode>
                <c:ptCount val="36"/>
                <c:pt idx="0">
                  <c:v>0.77376588196721297</c:v>
                </c:pt>
                <c:pt idx="1">
                  <c:v>0.70590246364172071</c:v>
                </c:pt>
                <c:pt idx="2">
                  <c:v>0.7014897438679244</c:v>
                </c:pt>
                <c:pt idx="3">
                  <c:v>0.70468831999999981</c:v>
                </c:pt>
                <c:pt idx="4">
                  <c:v>0.71151561973302357</c:v>
                </c:pt>
                <c:pt idx="5">
                  <c:v>0.67133842002383781</c:v>
                </c:pt>
                <c:pt idx="6">
                  <c:v>0.72825646197827332</c:v>
                </c:pt>
                <c:pt idx="7">
                  <c:v>0.71299975939849602</c:v>
                </c:pt>
                <c:pt idx="8">
                  <c:v>0.70322542160600809</c:v>
                </c:pt>
                <c:pt idx="9">
                  <c:v>0.72002453939393918</c:v>
                </c:pt>
                <c:pt idx="10">
                  <c:v>0.70644609530355085</c:v>
                </c:pt>
                <c:pt idx="11">
                  <c:v>0.67081891739894539</c:v>
                </c:pt>
                <c:pt idx="12">
                  <c:v>0.71509262110667438</c:v>
                </c:pt>
                <c:pt idx="13">
                  <c:v>0.7201455070938213</c:v>
                </c:pt>
                <c:pt idx="14">
                  <c:v>0.7130923675057208</c:v>
                </c:pt>
                <c:pt idx="15">
                  <c:v>0.71771710939481248</c:v>
                </c:pt>
                <c:pt idx="16">
                  <c:v>0.71457437839054583</c:v>
                </c:pt>
                <c:pt idx="17">
                  <c:v>0.69284494756380499</c:v>
                </c:pt>
                <c:pt idx="18">
                  <c:v>0.81694112243517469</c:v>
                </c:pt>
                <c:pt idx="19">
                  <c:v>0.83320583337116905</c:v>
                </c:pt>
                <c:pt idx="20">
                  <c:v>0.82771273870601569</c:v>
                </c:pt>
                <c:pt idx="21">
                  <c:v>0.82653682238720716</c:v>
                </c:pt>
                <c:pt idx="22">
                  <c:v>0.80838528563443246</c:v>
                </c:pt>
                <c:pt idx="23">
                  <c:v>0.81327485379310316</c:v>
                </c:pt>
                <c:pt idx="24">
                  <c:v>0.89508837022222232</c:v>
                </c:pt>
                <c:pt idx="25">
                  <c:v>0.87718207883211674</c:v>
                </c:pt>
                <c:pt idx="26">
                  <c:v>0.96245987737226268</c:v>
                </c:pt>
                <c:pt idx="27">
                  <c:v>0.94754282552230384</c:v>
                </c:pt>
                <c:pt idx="28">
                  <c:v>0.96271388407079617</c:v>
                </c:pt>
                <c:pt idx="29">
                  <c:v>0.88116433421203411</c:v>
                </c:pt>
                <c:pt idx="30">
                  <c:v>0.88647138147531868</c:v>
                </c:pt>
                <c:pt idx="31">
                  <c:v>0.84596007106145232</c:v>
                </c:pt>
                <c:pt idx="32">
                  <c:v>0.92032997875908318</c:v>
                </c:pt>
                <c:pt idx="33">
                  <c:v>0.81986405399325069</c:v>
                </c:pt>
                <c:pt idx="34">
                  <c:v>0.82288792795580101</c:v>
                </c:pt>
                <c:pt idx="35">
                  <c:v>0.83607279863403505</c:v>
                </c:pt>
              </c:numCache>
            </c:numRef>
          </c:xVal>
          <c:yVal>
            <c:numRef>
              <c:f>Sheet2!$D$74:$D$109</c:f>
              <c:numCache>
                <c:formatCode>General</c:formatCode>
                <c:ptCount val="36"/>
                <c:pt idx="0">
                  <c:v>148.0247064250002</c:v>
                </c:pt>
                <c:pt idx="1">
                  <c:v>129.44534679400104</c:v>
                </c:pt>
                <c:pt idx="2">
                  <c:v>136.8597872780004</c:v>
                </c:pt>
                <c:pt idx="3">
                  <c:v>138.26637071899859</c:v>
                </c:pt>
                <c:pt idx="4">
                  <c:v>140.82909258200053</c:v>
                </c:pt>
                <c:pt idx="5">
                  <c:v>124.22094870599963</c:v>
                </c:pt>
                <c:pt idx="6">
                  <c:v>151.80212395799973</c:v>
                </c:pt>
                <c:pt idx="7">
                  <c:v>137.71395401600151</c:v>
                </c:pt>
                <c:pt idx="8">
                  <c:v>136.32195941200001</c:v>
                </c:pt>
                <c:pt idx="9">
                  <c:v>144.06729284300098</c:v>
                </c:pt>
                <c:pt idx="10">
                  <c:v>141.88349305299928</c:v>
                </c:pt>
                <c:pt idx="11">
                  <c:v>118.87874127699948</c:v>
                </c:pt>
                <c:pt idx="12">
                  <c:v>148.20986630699963</c:v>
                </c:pt>
                <c:pt idx="13">
                  <c:v>138.82708922699965</c:v>
                </c:pt>
                <c:pt idx="14">
                  <c:v>142.13267770699957</c:v>
                </c:pt>
                <c:pt idx="15">
                  <c:v>142.13267770699957</c:v>
                </c:pt>
                <c:pt idx="16">
                  <c:v>144.71007993999871</c:v>
                </c:pt>
                <c:pt idx="17">
                  <c:v>117.87417750699933</c:v>
                </c:pt>
                <c:pt idx="18">
                  <c:v>172.24257330600167</c:v>
                </c:pt>
                <c:pt idx="19">
                  <c:v>176.00916793800042</c:v>
                </c:pt>
                <c:pt idx="20">
                  <c:v>175.23814636899905</c:v>
                </c:pt>
                <c:pt idx="21">
                  <c:v>169.55127557100008</c:v>
                </c:pt>
                <c:pt idx="22">
                  <c:v>171.50155919600004</c:v>
                </c:pt>
                <c:pt idx="23">
                  <c:v>152.96593327000045</c:v>
                </c:pt>
                <c:pt idx="24">
                  <c:v>195.63358861800049</c:v>
                </c:pt>
                <c:pt idx="25">
                  <c:v>178.240682284</c:v>
                </c:pt>
                <c:pt idx="26">
                  <c:v>181.07560846399966</c:v>
                </c:pt>
                <c:pt idx="27">
                  <c:v>179.88452714499942</c:v>
                </c:pt>
                <c:pt idx="28">
                  <c:v>191.02959048499955</c:v>
                </c:pt>
                <c:pt idx="29">
                  <c:v>180.3508657889997</c:v>
                </c:pt>
                <c:pt idx="30">
                  <c:v>195.76014621799973</c:v>
                </c:pt>
                <c:pt idx="31">
                  <c:v>167.79656662699958</c:v>
                </c:pt>
                <c:pt idx="32">
                  <c:v>165.34919621599914</c:v>
                </c:pt>
                <c:pt idx="33">
                  <c:v>167.00654275100013</c:v>
                </c:pt>
                <c:pt idx="34">
                  <c:v>185.50376404399901</c:v>
                </c:pt>
                <c:pt idx="35">
                  <c:v>171.71141413200036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2A-47F2-9110-0336F27B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2680"/>
        <c:axId val="539492352"/>
      </c:scatterChart>
      <c:valAx>
        <c:axId val="539492680"/>
        <c:scaling>
          <c:orientation val="minMax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Cortical Area (mm²)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352"/>
        <c:crosses val="autoZero"/>
        <c:crossBetween val="midCat"/>
        <c:majorUnit val="0.1"/>
      </c:valAx>
      <c:valAx>
        <c:axId val="53949235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9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5744761342763722"/>
          <c:y val="0.56594743365412659"/>
          <c:w val="0.21163188565780955"/>
          <c:h val="0.20143810148731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PTH</c:v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Sheet1!$H$20:$K$20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4.9061479340390353</c:v>
                  </c:pt>
                  <c:pt idx="2">
                    <c:v>5.6889630699708373</c:v>
                  </c:pt>
                  <c:pt idx="3">
                    <c:v>4.1257141926847183</c:v>
                  </c:pt>
                </c:numCache>
              </c:numRef>
            </c:plus>
            <c:minus>
              <c:numRef>
                <c:f>Sheet1!$H$20:$K$20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4.9061479340390353</c:v>
                  </c:pt>
                  <c:pt idx="2">
                    <c:v>5.6889630699708373</c:v>
                  </c:pt>
                  <c:pt idx="3">
                    <c:v>4.1257141926847183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Sheet1!$H$19:$K$19</c:f>
              <c:numCache>
                <c:formatCode>0.0</c:formatCode>
                <c:ptCount val="4"/>
                <c:pt idx="0">
                  <c:v>0</c:v>
                </c:pt>
                <c:pt idx="1">
                  <c:v>14.959506676047264</c:v>
                </c:pt>
                <c:pt idx="2">
                  <c:v>23.393569053918583</c:v>
                </c:pt>
                <c:pt idx="3">
                  <c:v>23.318116832171725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2-43A4-93D8-15CAC2102DB3}"/>
            </c:ext>
          </c:extLst>
        </c:ser>
        <c:ser>
          <c:idx val="6"/>
          <c:order val="1"/>
          <c:tx>
            <c:v>ML</c:v>
          </c:tx>
          <c:spPr>
            <a:ln w="63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Sheet1!$H$11:$K$11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4.0909097651500588</c:v>
                  </c:pt>
                  <c:pt idx="2">
                    <c:v>5.5566569881833949</c:v>
                  </c:pt>
                  <c:pt idx="3">
                    <c:v>7.2918302093399001</c:v>
                  </c:pt>
                </c:numCache>
              </c:numRef>
            </c:plus>
            <c:minus>
              <c:numRef>
                <c:f>Sheet1!$H$11:$K$11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4.0909097651500588</c:v>
                  </c:pt>
                  <c:pt idx="2">
                    <c:v>5.5566569881833949</c:v>
                  </c:pt>
                  <c:pt idx="3">
                    <c:v>7.2918302093399001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Sheet1!$H$10:$K$10</c:f>
              <c:numCache>
                <c:formatCode>0.0</c:formatCode>
                <c:ptCount val="4"/>
                <c:pt idx="0">
                  <c:v>0</c:v>
                </c:pt>
                <c:pt idx="1">
                  <c:v>13.863145276286502</c:v>
                </c:pt>
                <c:pt idx="2">
                  <c:v>23.175559332284053</c:v>
                </c:pt>
                <c:pt idx="3">
                  <c:v>18.220520096735147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2-43A4-93D8-15CAC2102DB3}"/>
            </c:ext>
          </c:extLst>
        </c:ser>
        <c:ser>
          <c:idx val="1"/>
          <c:order val="2"/>
          <c:tx>
            <c:v>ML+PTH</c:v>
          </c:tx>
          <c:spPr>
            <a:ln w="63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Sheet1!$H$29:$K$29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5.2402708007404595</c:v>
                  </c:pt>
                  <c:pt idx="2">
                    <c:v>9.9586595092317722</c:v>
                  </c:pt>
                  <c:pt idx="3">
                    <c:v>11.110844469991536</c:v>
                  </c:pt>
                </c:numCache>
              </c:numRef>
            </c:plus>
            <c:minus>
              <c:numRef>
                <c:f>Sheet1!$H$29:$K$29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5.2402708007404595</c:v>
                  </c:pt>
                  <c:pt idx="2">
                    <c:v>9.9586595092317722</c:v>
                  </c:pt>
                  <c:pt idx="3">
                    <c:v>11.110844469991536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Sheet1!$D$3:$G$3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Sheet1!$H$28:$K$28</c:f>
              <c:numCache>
                <c:formatCode>0.0</c:formatCode>
                <c:ptCount val="4"/>
                <c:pt idx="0">
                  <c:v>0</c:v>
                </c:pt>
                <c:pt idx="1">
                  <c:v>22.310925124456329</c:v>
                </c:pt>
                <c:pt idx="2">
                  <c:v>33.226574152268519</c:v>
                </c:pt>
                <c:pt idx="3">
                  <c:v>26.774775559903599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C2-43A4-93D8-15CAC2102DB3}"/>
            </c:ext>
          </c:extLst>
        </c:ser>
        <c:ser>
          <c:idx val="0"/>
          <c:order val="3"/>
          <c:tx>
            <c:v>OVX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Sheet1!$H$38:$K$38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5.2558049975713983</c:v>
                  </c:pt>
                  <c:pt idx="2">
                    <c:v>6.2127136941969345</c:v>
                  </c:pt>
                  <c:pt idx="3">
                    <c:v>6.5946678766773825</c:v>
                  </c:pt>
                </c:numCache>
              </c:numRef>
            </c:plus>
            <c:minus>
              <c:numRef>
                <c:f>Sheet1!$H$38:$K$38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5.2558049975713983</c:v>
                  </c:pt>
                  <c:pt idx="2">
                    <c:v>6.2127136941969345</c:v>
                  </c:pt>
                  <c:pt idx="3">
                    <c:v>6.5946678766773825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Sheet1!$H$3:$K$3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</c:numCache>
            </c:numRef>
          </c:xVal>
          <c:yVal>
            <c:numRef>
              <c:f>Sheet1!$H$37:$K$37</c:f>
              <c:numCache>
                <c:formatCode>0.0</c:formatCode>
                <c:ptCount val="4"/>
                <c:pt idx="0">
                  <c:v>0</c:v>
                </c:pt>
                <c:pt idx="1">
                  <c:v>2.4164882878526859</c:v>
                </c:pt>
                <c:pt idx="2">
                  <c:v>2.8784644052981667</c:v>
                </c:pt>
                <c:pt idx="3">
                  <c:v>-0.51008179342128612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C-4530-8843-FB88CA59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2016"/>
        <c:axId val="314752344"/>
      </c:scatterChart>
      <c:valAx>
        <c:axId val="314752016"/>
        <c:scaling>
          <c:orientation val="minMax"/>
          <c:max val="24.5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344"/>
        <c:crossesAt val="-10"/>
        <c:crossBetween val="midCat"/>
        <c:majorUnit val="2"/>
      </c:valAx>
      <c:valAx>
        <c:axId val="314752344"/>
        <c:scaling>
          <c:orientation val="minMax"/>
          <c:max val="5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Bone Stiffness: % change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201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08333333333334"/>
          <c:y val="4.7428915135608048E-2"/>
          <c:w val="0.27785880450374484"/>
          <c:h val="0.2454359871682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0</xdr:colOff>
      <xdr:row>39</xdr:row>
      <xdr:rowOff>0</xdr:rowOff>
    </xdr:from>
    <xdr:to>
      <xdr:col>116</xdr:col>
      <xdr:colOff>569319</xdr:colOff>
      <xdr:row>53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122</xdr:col>
      <xdr:colOff>0</xdr:colOff>
      <xdr:row>39</xdr:row>
      <xdr:rowOff>0</xdr:rowOff>
    </xdr:from>
    <xdr:to>
      <xdr:col>127</xdr:col>
      <xdr:colOff>569319</xdr:colOff>
      <xdr:row>53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39</xdr:row>
      <xdr:rowOff>0</xdr:rowOff>
    </xdr:from>
    <xdr:to>
      <xdr:col>61</xdr:col>
      <xdr:colOff>569319</xdr:colOff>
      <xdr:row>53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39</xdr:row>
      <xdr:rowOff>0</xdr:rowOff>
    </xdr:from>
    <xdr:to>
      <xdr:col>50</xdr:col>
      <xdr:colOff>569320</xdr:colOff>
      <xdr:row>53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28</xdr:col>
      <xdr:colOff>538393</xdr:colOff>
      <xdr:row>68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39</xdr:row>
      <xdr:rowOff>0</xdr:rowOff>
    </xdr:from>
    <xdr:to>
      <xdr:col>39</xdr:col>
      <xdr:colOff>569320</xdr:colOff>
      <xdr:row>53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50</xdr:col>
      <xdr:colOff>538393</xdr:colOff>
      <xdr:row>68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54</xdr:row>
      <xdr:rowOff>0</xdr:rowOff>
    </xdr:from>
    <xdr:to>
      <xdr:col>39</xdr:col>
      <xdr:colOff>538393</xdr:colOff>
      <xdr:row>68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538393</xdr:colOff>
      <xdr:row>53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39</xdr:row>
      <xdr:rowOff>0</xdr:rowOff>
    </xdr:from>
    <xdr:to>
      <xdr:col>28</xdr:col>
      <xdr:colOff>538392</xdr:colOff>
      <xdr:row>53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17</xdr:col>
      <xdr:colOff>538393</xdr:colOff>
      <xdr:row>53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28</xdr:col>
      <xdr:colOff>538393</xdr:colOff>
      <xdr:row>83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0</xdr:colOff>
      <xdr:row>69</xdr:row>
      <xdr:rowOff>0</xdr:rowOff>
    </xdr:from>
    <xdr:to>
      <xdr:col>39</xdr:col>
      <xdr:colOff>538393</xdr:colOff>
      <xdr:row>83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5</xdr:col>
      <xdr:colOff>299301</xdr:colOff>
      <xdr:row>99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9</xdr:col>
      <xdr:colOff>299300</xdr:colOff>
      <xdr:row>99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13</xdr:col>
      <xdr:colOff>299301</xdr:colOff>
      <xdr:row>99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5</xdr:col>
      <xdr:colOff>299302</xdr:colOff>
      <xdr:row>113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9</xdr:col>
      <xdr:colOff>299301</xdr:colOff>
      <xdr:row>113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13</xdr:col>
      <xdr:colOff>299302</xdr:colOff>
      <xdr:row>113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5</xdr:col>
      <xdr:colOff>299301</xdr:colOff>
      <xdr:row>85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9</xdr:col>
      <xdr:colOff>299301</xdr:colOff>
      <xdr:row>85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13</xdr:col>
      <xdr:colOff>299301</xdr:colOff>
      <xdr:row>85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5</xdr:col>
      <xdr:colOff>299301</xdr:colOff>
      <xdr:row>71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9</xdr:col>
      <xdr:colOff>299301</xdr:colOff>
      <xdr:row>71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13</xdr:col>
      <xdr:colOff>299301</xdr:colOff>
      <xdr:row>71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39</xdr:row>
      <xdr:rowOff>0</xdr:rowOff>
    </xdr:from>
    <xdr:to>
      <xdr:col>72</xdr:col>
      <xdr:colOff>569321</xdr:colOff>
      <xdr:row>53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54</xdr:row>
      <xdr:rowOff>0</xdr:rowOff>
    </xdr:from>
    <xdr:to>
      <xdr:col>72</xdr:col>
      <xdr:colOff>538393</xdr:colOff>
      <xdr:row>68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67</xdr:col>
      <xdr:colOff>0</xdr:colOff>
      <xdr:row>69</xdr:row>
      <xdr:rowOff>0</xdr:rowOff>
    </xdr:from>
    <xdr:to>
      <xdr:col>72</xdr:col>
      <xdr:colOff>538393</xdr:colOff>
      <xdr:row>83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78</xdr:col>
      <xdr:colOff>0</xdr:colOff>
      <xdr:row>39</xdr:row>
      <xdr:rowOff>0</xdr:rowOff>
    </xdr:from>
    <xdr:to>
      <xdr:col>83</xdr:col>
      <xdr:colOff>569321</xdr:colOff>
      <xdr:row>53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78</xdr:col>
      <xdr:colOff>0</xdr:colOff>
      <xdr:row>54</xdr:row>
      <xdr:rowOff>0</xdr:rowOff>
    </xdr:from>
    <xdr:to>
      <xdr:col>83</xdr:col>
      <xdr:colOff>538393</xdr:colOff>
      <xdr:row>68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78</xdr:col>
      <xdr:colOff>0</xdr:colOff>
      <xdr:row>69</xdr:row>
      <xdr:rowOff>0</xdr:rowOff>
    </xdr:from>
    <xdr:to>
      <xdr:col>83</xdr:col>
      <xdr:colOff>538393</xdr:colOff>
      <xdr:row>83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89</xdr:col>
      <xdr:colOff>0</xdr:colOff>
      <xdr:row>39</xdr:row>
      <xdr:rowOff>0</xdr:rowOff>
    </xdr:from>
    <xdr:to>
      <xdr:col>94</xdr:col>
      <xdr:colOff>569321</xdr:colOff>
      <xdr:row>53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89</xdr:col>
      <xdr:colOff>0</xdr:colOff>
      <xdr:row>54</xdr:row>
      <xdr:rowOff>0</xdr:rowOff>
    </xdr:from>
    <xdr:to>
      <xdr:col>94</xdr:col>
      <xdr:colOff>538393</xdr:colOff>
      <xdr:row>68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94</xdr:col>
      <xdr:colOff>538393</xdr:colOff>
      <xdr:row>83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D101"/>
  <sheetViews>
    <sheetView tabSelected="1" zoomScale="55" zoomScaleNormal="55" workbookViewId="0">
      <selection activeCell="AF75" sqref="AF75"/>
    </sheetView>
  </sheetViews>
  <sheetFormatPr defaultColWidth="8.77734375" defaultRowHeight="14.4" x14ac:dyDescent="0.3"/>
  <cols>
    <col min="1" max="1" width="12.6640625" customWidth="1"/>
    <col min="23" max="23" width="13.33203125" customWidth="1"/>
    <col min="67" max="67" width="12.77734375" customWidth="1"/>
    <col min="78" max="78" width="17.33203125" bestFit="1" customWidth="1"/>
    <col min="134" max="134" width="11.44140625" bestFit="1" customWidth="1"/>
  </cols>
  <sheetData>
    <row r="2" spans="1:134" x14ac:dyDescent="0.3">
      <c r="A2" s="1" t="s">
        <v>47</v>
      </c>
      <c r="B2" t="s">
        <v>67</v>
      </c>
      <c r="L2" s="1" t="s">
        <v>94</v>
      </c>
      <c r="N2" t="s">
        <v>95</v>
      </c>
      <c r="W2" s="1" t="s">
        <v>34</v>
      </c>
      <c r="X2" t="s">
        <v>69</v>
      </c>
      <c r="AH2" s="1" t="s">
        <v>89</v>
      </c>
      <c r="AJ2" t="s">
        <v>90</v>
      </c>
      <c r="AS2" s="1" t="s">
        <v>62</v>
      </c>
      <c r="AT2" t="s">
        <v>63</v>
      </c>
      <c r="AU2" t="s">
        <v>65</v>
      </c>
      <c r="AV2" t="s">
        <v>84</v>
      </c>
      <c r="BD2" s="1" t="s">
        <v>87</v>
      </c>
      <c r="BF2" t="s">
        <v>88</v>
      </c>
      <c r="BO2" s="1" t="s">
        <v>48</v>
      </c>
      <c r="BP2" t="s">
        <v>68</v>
      </c>
      <c r="BZ2" s="1" t="s">
        <v>97</v>
      </c>
      <c r="CK2" s="1" t="s">
        <v>89</v>
      </c>
      <c r="CL2" t="s">
        <v>99</v>
      </c>
      <c r="CV2" s="1" t="s">
        <v>50</v>
      </c>
      <c r="CW2" t="s">
        <v>66</v>
      </c>
      <c r="DG2" s="1" t="s">
        <v>83</v>
      </c>
      <c r="DI2" t="s">
        <v>63</v>
      </c>
      <c r="DJ2" t="s">
        <v>65</v>
      </c>
      <c r="DR2" s="1" t="s">
        <v>82</v>
      </c>
      <c r="DT2" t="s">
        <v>63</v>
      </c>
      <c r="DU2" t="s">
        <v>66</v>
      </c>
    </row>
    <row r="3" spans="1:134" x14ac:dyDescent="0.3">
      <c r="A3" s="9"/>
      <c r="B3" s="7">
        <v>14</v>
      </c>
      <c r="C3" s="7">
        <v>16</v>
      </c>
      <c r="D3" s="7">
        <v>18</v>
      </c>
      <c r="E3" s="7">
        <v>20</v>
      </c>
      <c r="F3" s="7">
        <v>22</v>
      </c>
      <c r="G3" s="7">
        <v>24</v>
      </c>
      <c r="H3" s="7">
        <v>18</v>
      </c>
      <c r="I3" s="7">
        <v>20</v>
      </c>
      <c r="J3" s="7">
        <v>22</v>
      </c>
      <c r="K3" s="7">
        <v>24</v>
      </c>
      <c r="L3" s="11"/>
      <c r="M3" s="7">
        <v>14</v>
      </c>
      <c r="N3" s="7">
        <v>16</v>
      </c>
      <c r="O3" s="7">
        <v>18</v>
      </c>
      <c r="P3" s="7">
        <v>20</v>
      </c>
      <c r="Q3" s="7">
        <v>22</v>
      </c>
      <c r="R3" s="7">
        <v>24</v>
      </c>
      <c r="S3" s="7">
        <v>18</v>
      </c>
      <c r="T3" s="7">
        <v>20</v>
      </c>
      <c r="U3" s="7">
        <v>22</v>
      </c>
      <c r="V3" s="9">
        <v>24</v>
      </c>
      <c r="W3" s="11"/>
      <c r="X3" s="7">
        <v>14</v>
      </c>
      <c r="Y3" s="7">
        <v>16</v>
      </c>
      <c r="Z3" s="7">
        <v>18</v>
      </c>
      <c r="AA3" s="7">
        <v>20</v>
      </c>
      <c r="AB3" s="7">
        <v>22</v>
      </c>
      <c r="AC3" s="7">
        <v>24</v>
      </c>
      <c r="AD3" s="7">
        <v>18</v>
      </c>
      <c r="AE3" s="7">
        <v>20</v>
      </c>
      <c r="AF3" s="7">
        <v>22</v>
      </c>
      <c r="AG3" s="9">
        <v>24</v>
      </c>
      <c r="AH3" s="11"/>
      <c r="AI3" s="7">
        <v>14</v>
      </c>
      <c r="AJ3" s="7">
        <v>16</v>
      </c>
      <c r="AK3" s="7">
        <v>18</v>
      </c>
      <c r="AL3" s="7">
        <v>20</v>
      </c>
      <c r="AM3" s="7">
        <v>22</v>
      </c>
      <c r="AN3" s="7">
        <v>24</v>
      </c>
      <c r="AO3" s="7">
        <v>18</v>
      </c>
      <c r="AP3" s="7">
        <v>20</v>
      </c>
      <c r="AQ3" s="7">
        <v>22</v>
      </c>
      <c r="AR3" s="9">
        <v>24</v>
      </c>
      <c r="AS3" s="11"/>
      <c r="AT3" s="7">
        <v>14</v>
      </c>
      <c r="AU3" s="7">
        <v>16</v>
      </c>
      <c r="AV3" s="7">
        <v>18</v>
      </c>
      <c r="AW3" s="7">
        <v>20</v>
      </c>
      <c r="AX3" s="7">
        <v>22</v>
      </c>
      <c r="AY3" s="7">
        <v>24</v>
      </c>
      <c r="AZ3" s="7">
        <v>18</v>
      </c>
      <c r="BA3" s="7">
        <v>20</v>
      </c>
      <c r="BB3" s="7">
        <v>22</v>
      </c>
      <c r="BC3" s="9">
        <v>24</v>
      </c>
      <c r="BD3" s="11"/>
      <c r="BE3" s="7">
        <v>14</v>
      </c>
      <c r="BF3" s="7">
        <v>16</v>
      </c>
      <c r="BG3" s="7">
        <v>18</v>
      </c>
      <c r="BH3" s="7">
        <v>20</v>
      </c>
      <c r="BI3" s="7">
        <v>22</v>
      </c>
      <c r="BJ3" s="7">
        <v>24</v>
      </c>
      <c r="BK3" s="7">
        <v>18</v>
      </c>
      <c r="BL3" s="7">
        <v>20</v>
      </c>
      <c r="BM3" s="7">
        <v>22</v>
      </c>
      <c r="BN3" s="9">
        <v>24</v>
      </c>
      <c r="BO3" s="11"/>
      <c r="BP3" s="7">
        <v>14</v>
      </c>
      <c r="BQ3" s="7">
        <v>16</v>
      </c>
      <c r="BR3" s="7">
        <v>18</v>
      </c>
      <c r="BS3" s="7">
        <v>20</v>
      </c>
      <c r="BT3" s="7">
        <v>22</v>
      </c>
      <c r="BU3" s="7">
        <v>24</v>
      </c>
      <c r="BV3" s="7">
        <v>18</v>
      </c>
      <c r="BW3" s="7">
        <v>20</v>
      </c>
      <c r="BX3" s="7">
        <v>22</v>
      </c>
      <c r="BY3" s="9">
        <v>24</v>
      </c>
      <c r="BZ3" s="11"/>
      <c r="CA3" s="7"/>
      <c r="CB3" s="7"/>
      <c r="CC3" s="7"/>
      <c r="CD3" s="7"/>
      <c r="CE3" s="7"/>
      <c r="CF3" s="7"/>
      <c r="CG3" s="7"/>
      <c r="CH3" s="7"/>
      <c r="CI3" s="7"/>
      <c r="CJ3" s="9"/>
      <c r="CK3" s="11"/>
      <c r="CL3" s="7">
        <v>14</v>
      </c>
      <c r="CM3" s="7">
        <v>16</v>
      </c>
      <c r="CN3" s="7">
        <v>18</v>
      </c>
      <c r="CO3" s="7">
        <v>20</v>
      </c>
      <c r="CP3" s="7">
        <v>22</v>
      </c>
      <c r="CQ3" s="7">
        <v>24</v>
      </c>
      <c r="CR3" s="7">
        <v>18</v>
      </c>
      <c r="CS3" s="7">
        <v>20</v>
      </c>
      <c r="CT3" s="7">
        <v>22</v>
      </c>
      <c r="CU3" s="9">
        <v>24</v>
      </c>
      <c r="CV3" s="11"/>
      <c r="CW3" s="7">
        <v>14</v>
      </c>
      <c r="CX3" s="7">
        <v>16</v>
      </c>
      <c r="CY3" s="7">
        <v>18</v>
      </c>
      <c r="CZ3" s="7">
        <v>20</v>
      </c>
      <c r="DA3" s="7">
        <v>22</v>
      </c>
      <c r="DB3" s="7">
        <v>24</v>
      </c>
      <c r="DC3" s="7">
        <v>18</v>
      </c>
      <c r="DD3" s="7">
        <v>20</v>
      </c>
      <c r="DE3" s="7">
        <v>22</v>
      </c>
      <c r="DF3" s="9">
        <v>24</v>
      </c>
      <c r="DG3" s="11"/>
      <c r="DH3" s="7">
        <v>14</v>
      </c>
      <c r="DI3" s="7">
        <v>16</v>
      </c>
      <c r="DJ3" s="7">
        <v>18</v>
      </c>
      <c r="DK3" s="7">
        <v>20</v>
      </c>
      <c r="DL3" s="7">
        <v>22</v>
      </c>
      <c r="DM3" s="7">
        <v>24</v>
      </c>
      <c r="DN3" s="7">
        <v>18</v>
      </c>
      <c r="DO3" s="7">
        <v>20</v>
      </c>
      <c r="DP3" s="7">
        <v>22</v>
      </c>
      <c r="DQ3" s="9">
        <v>24</v>
      </c>
      <c r="DR3" s="11"/>
      <c r="DS3" s="7">
        <v>14</v>
      </c>
      <c r="DT3" s="7">
        <v>16</v>
      </c>
      <c r="DU3" s="7">
        <v>18</v>
      </c>
      <c r="DV3" s="7">
        <v>20</v>
      </c>
      <c r="DW3" s="7">
        <v>22</v>
      </c>
      <c r="DX3" s="7">
        <v>24</v>
      </c>
      <c r="DY3" s="7">
        <v>18</v>
      </c>
      <c r="DZ3" s="7">
        <v>20</v>
      </c>
      <c r="EA3" s="7">
        <v>22</v>
      </c>
      <c r="EB3" s="9">
        <v>24</v>
      </c>
    </row>
    <row r="4" spans="1:134" x14ac:dyDescent="0.3">
      <c r="A4" s="20" t="s">
        <v>0</v>
      </c>
      <c r="B4" s="84">
        <v>131.11064537800095</v>
      </c>
      <c r="C4" s="84">
        <v>136.01891578500002</v>
      </c>
      <c r="D4" s="84">
        <v>129.00749654600006</v>
      </c>
      <c r="E4" s="84">
        <v>140.55167841800014</v>
      </c>
      <c r="F4" s="84">
        <v>154.3933214000001</v>
      </c>
      <c r="G4" s="84">
        <v>153.84647606399889</v>
      </c>
      <c r="H4" s="83">
        <f t="shared" ref="H4:K4" si="0">(D4-$D4)/$D4*100</f>
        <v>0</v>
      </c>
      <c r="I4" s="36">
        <f t="shared" si="0"/>
        <v>8.9484581757493338</v>
      </c>
      <c r="J4" s="36">
        <f t="shared" si="0"/>
        <v>19.677790464640367</v>
      </c>
      <c r="K4" s="36">
        <f t="shared" si="0"/>
        <v>19.253903984674277</v>
      </c>
      <c r="L4" s="28" t="s">
        <v>0</v>
      </c>
      <c r="M4" s="84">
        <v>36.821280101593139</v>
      </c>
      <c r="N4" s="84">
        <v>39.102718791716761</v>
      </c>
      <c r="O4" s="84">
        <v>38.936893810730282</v>
      </c>
      <c r="P4" s="84">
        <v>42.122649163172461</v>
      </c>
      <c r="Q4" s="84">
        <v>46.36547775596685</v>
      </c>
      <c r="R4" s="84">
        <v>47.438373562960265</v>
      </c>
      <c r="S4" s="46">
        <f>(O4-$O4)/$O4*100</f>
        <v>0</v>
      </c>
      <c r="T4" s="46">
        <f t="shared" ref="T4:V4" si="1">(P4-$O4)/$O4*100</f>
        <v>8.1818425679457878</v>
      </c>
      <c r="U4" s="46">
        <f t="shared" si="1"/>
        <v>19.078522239977421</v>
      </c>
      <c r="V4" s="46">
        <f t="shared" si="1"/>
        <v>21.833995781880098</v>
      </c>
      <c r="W4" s="28" t="s">
        <v>0</v>
      </c>
      <c r="X4" s="16">
        <v>9385.4998094754101</v>
      </c>
      <c r="Y4" s="16">
        <v>9929.173378999858</v>
      </c>
      <c r="Z4" s="16">
        <v>9725.7222359899988</v>
      </c>
      <c r="AA4" s="16">
        <v>10560.330291405106</v>
      </c>
      <c r="AB4" s="16">
        <v>11949.804344360806</v>
      </c>
      <c r="AC4" s="16">
        <v>11489.53074365588</v>
      </c>
      <c r="AD4" s="46">
        <f t="shared" ref="AD4:AG9" si="2">(Z4-$Z4)/$Z4*100</f>
        <v>0</v>
      </c>
      <c r="AE4" s="46">
        <f t="shared" si="2"/>
        <v>8.5814506641639721</v>
      </c>
      <c r="AF4" s="46">
        <f t="shared" si="2"/>
        <v>22.868040587675839</v>
      </c>
      <c r="AG4" s="49">
        <f t="shared" si="2"/>
        <v>18.13550155832041</v>
      </c>
      <c r="AH4" s="28" t="s">
        <v>0</v>
      </c>
      <c r="AI4" s="16">
        <v>0.67132738541790149</v>
      </c>
      <c r="AJ4" s="16">
        <v>0.6874541000580382</v>
      </c>
      <c r="AK4" s="16">
        <v>0.67783168431935659</v>
      </c>
      <c r="AL4" s="16">
        <v>0.73058487542857131</v>
      </c>
      <c r="AM4" s="16">
        <v>0.79228683529411759</v>
      </c>
      <c r="AN4" s="16">
        <v>0.77255131223344553</v>
      </c>
      <c r="AO4" s="46">
        <f t="shared" ref="AO4:AR9" si="3">(AK4-$AK4)/$AK4*100</f>
        <v>0</v>
      </c>
      <c r="AP4" s="46">
        <f t="shared" si="3"/>
        <v>7.7826387183695527</v>
      </c>
      <c r="AQ4" s="46">
        <f t="shared" si="3"/>
        <v>16.885482579601</v>
      </c>
      <c r="AR4" s="49">
        <f t="shared" si="3"/>
        <v>13.973915664506222</v>
      </c>
      <c r="AS4" s="28" t="s">
        <v>0</v>
      </c>
      <c r="AT4" s="16">
        <v>9.4226437693439991</v>
      </c>
      <c r="AU4" s="16">
        <v>9.8549020078079987</v>
      </c>
      <c r="AV4" s="16">
        <v>9.8184732871680005</v>
      </c>
      <c r="AW4" s="16">
        <v>10.637315786239999</v>
      </c>
      <c r="AX4" s="16">
        <v>11.654349198336</v>
      </c>
      <c r="AY4" s="16">
        <v>11.454031167487999</v>
      </c>
      <c r="AZ4" s="46">
        <f t="shared" ref="AZ4:BC9" si="4">(AV4-$AV4)/$AV4*100</f>
        <v>0</v>
      </c>
      <c r="BA4" s="46">
        <f t="shared" si="4"/>
        <v>8.3398149093318104</v>
      </c>
      <c r="BB4" s="46">
        <f t="shared" si="4"/>
        <v>18.698181045798126</v>
      </c>
      <c r="BC4" s="49">
        <f t="shared" si="4"/>
        <v>16.657965372860449</v>
      </c>
      <c r="BD4" s="28" t="s">
        <v>0</v>
      </c>
      <c r="BE4" s="16">
        <v>14.03584</v>
      </c>
      <c r="BF4" s="16">
        <v>14.335360000000001</v>
      </c>
      <c r="BG4" s="16">
        <v>14.485120000000002</v>
      </c>
      <c r="BH4" s="16">
        <v>14.56</v>
      </c>
      <c r="BI4" s="16">
        <v>14.709760000000001</v>
      </c>
      <c r="BJ4" s="16">
        <v>14.826239999999999</v>
      </c>
      <c r="BK4" s="46">
        <f t="shared" ref="BK4:BN9" si="5">(BG4-$BG4)/$BG4*100</f>
        <v>0</v>
      </c>
      <c r="BL4" s="46">
        <f t="shared" si="5"/>
        <v>0.51694428489372879</v>
      </c>
      <c r="BM4" s="46">
        <f t="shared" si="5"/>
        <v>1.5508328546812109</v>
      </c>
      <c r="BN4" s="46">
        <f t="shared" si="5"/>
        <v>2.3549684089603433</v>
      </c>
      <c r="BO4" s="28" t="s">
        <v>0</v>
      </c>
      <c r="BP4" s="16">
        <v>225.79210950400002</v>
      </c>
      <c r="BQ4" s="16">
        <v>229.16343902400001</v>
      </c>
      <c r="BR4" s="16">
        <v>222.653568904</v>
      </c>
      <c r="BS4" s="16">
        <v>244.92975967199999</v>
      </c>
      <c r="BT4" s="16">
        <v>271.13091314399998</v>
      </c>
      <c r="BU4" s="16">
        <v>283.57845141600001</v>
      </c>
      <c r="BV4" s="46">
        <f t="shared" ref="BV4:BY9" si="6">(BR4-$BR4)/$BR4*100</f>
        <v>0</v>
      </c>
      <c r="BW4" s="46">
        <f t="shared" si="6"/>
        <v>10.004865800109705</v>
      </c>
      <c r="BX4" s="46">
        <f t="shared" si="6"/>
        <v>21.772543094021376</v>
      </c>
      <c r="BY4" s="49">
        <f t="shared" si="6"/>
        <v>27.363083741212595</v>
      </c>
      <c r="BZ4" s="28" t="s">
        <v>0</v>
      </c>
      <c r="CA4" s="16">
        <v>0.11950366</v>
      </c>
      <c r="CB4" s="16">
        <v>0.12923763999999999</v>
      </c>
      <c r="CC4" s="16">
        <v>0.12570492</v>
      </c>
      <c r="CD4" s="16">
        <v>0.14353513000000001</v>
      </c>
      <c r="CE4" s="16">
        <v>0.16295214999999999</v>
      </c>
      <c r="CF4" s="16">
        <v>0.17188389000000001</v>
      </c>
      <c r="CG4" s="46">
        <f>(CC4-$CC4)/$CC4*100</f>
        <v>0</v>
      </c>
      <c r="CH4" s="46">
        <f t="shared" ref="CH4:CJ9" si="7">(CD4-$CC4)/$CC4*100</f>
        <v>14.18417831219336</v>
      </c>
      <c r="CI4" s="46">
        <f t="shared" si="7"/>
        <v>29.630685895190094</v>
      </c>
      <c r="CJ4" s="46">
        <f t="shared" si="7"/>
        <v>36.736008423536653</v>
      </c>
      <c r="CK4" s="28" t="s">
        <v>0</v>
      </c>
      <c r="CL4" s="16">
        <v>0.57216542432989692</v>
      </c>
      <c r="CM4" s="16">
        <v>0.5915956621305879</v>
      </c>
      <c r="CN4" s="16">
        <v>0.57486207892783503</v>
      </c>
      <c r="CO4" s="16">
        <v>0.63616771051546395</v>
      </c>
      <c r="CP4" s="16">
        <v>0.69741052288659788</v>
      </c>
      <c r="CQ4" s="16">
        <v>0.71618520794502094</v>
      </c>
      <c r="CR4" s="46">
        <f>(CN4-$CN4)/$CN4*100</f>
        <v>0</v>
      </c>
      <c r="CS4" s="46">
        <f t="shared" ref="CS4:CU9" si="8">(CO4-$CN4)/$CN4*100</f>
        <v>10.664406965574935</v>
      </c>
      <c r="CT4" s="46">
        <f t="shared" si="8"/>
        <v>21.31788622887176</v>
      </c>
      <c r="CU4" s="46">
        <f t="shared" si="8"/>
        <v>24.583832226464679</v>
      </c>
      <c r="CV4" s="28" t="s">
        <v>0</v>
      </c>
      <c r="CW4" s="16">
        <v>9.3854998094754105</v>
      </c>
      <c r="CX4" s="16">
        <v>9.9291733789998577</v>
      </c>
      <c r="CY4" s="16">
        <v>9.7257222359899984</v>
      </c>
      <c r="CZ4" s="16">
        <v>10.560330291405105</v>
      </c>
      <c r="DA4" s="16">
        <v>11.949804344360805</v>
      </c>
      <c r="DB4" s="16">
        <v>11.48953074365588</v>
      </c>
      <c r="DC4" s="46">
        <f t="shared" ref="DC4:DF9" si="9">(CY4-$Z4)/$Z4*100</f>
        <v>-99.9</v>
      </c>
      <c r="DD4" s="46">
        <f t="shared" si="9"/>
        <v>-99.891418549335825</v>
      </c>
      <c r="DE4" s="46">
        <f t="shared" si="9"/>
        <v>-99.877131959412338</v>
      </c>
      <c r="DF4" s="49">
        <f t="shared" si="9"/>
        <v>-99.881864498441672</v>
      </c>
      <c r="DG4" s="28" t="s">
        <v>0</v>
      </c>
      <c r="DH4" s="16">
        <v>16.026349108223997</v>
      </c>
      <c r="DI4" s="16">
        <v>16.776608649216001</v>
      </c>
      <c r="DJ4" s="16">
        <v>16.856712464383996</v>
      </c>
      <c r="DK4" s="16">
        <v>17.853970767359996</v>
      </c>
      <c r="DL4" s="16">
        <v>19.897210857472</v>
      </c>
      <c r="DM4" s="16">
        <v>20.389458093056</v>
      </c>
      <c r="DN4" s="46">
        <f>(DJ4-$DJ4)/$DJ4*100</f>
        <v>0</v>
      </c>
      <c r="DO4" s="46">
        <f t="shared" ref="DO4:DQ9" si="10">(DK4-$DJ4)/$DJ4*100</f>
        <v>5.9160901337261054</v>
      </c>
      <c r="DP4" s="46">
        <f t="shared" si="10"/>
        <v>18.037315398908152</v>
      </c>
      <c r="DQ4" s="49">
        <f t="shared" si="10"/>
        <v>20.957500675984285</v>
      </c>
      <c r="DR4" s="28" t="s">
        <v>0</v>
      </c>
      <c r="DS4" s="16">
        <v>58.79469931494706</v>
      </c>
      <c r="DT4" s="16">
        <v>58.741919859163758</v>
      </c>
      <c r="DU4" s="16">
        <v>58.246667657843346</v>
      </c>
      <c r="DV4" s="16">
        <v>59.579551937470207</v>
      </c>
      <c r="DW4" s="16">
        <v>58.57277827439539</v>
      </c>
      <c r="DX4" s="16">
        <v>56.176241247867573</v>
      </c>
      <c r="DY4" s="46">
        <f>(DU4-$DU4)/$DU4*100</f>
        <v>0</v>
      </c>
      <c r="DZ4" s="46">
        <f t="shared" ref="DZ4:EB9" si="11">(DV4-$DU4)/$DU4*100</f>
        <v>2.2883442662446929</v>
      </c>
      <c r="EA4" s="46">
        <f t="shared" si="11"/>
        <v>0.55987858132538149</v>
      </c>
      <c r="EB4" s="49">
        <f t="shared" si="11"/>
        <v>-3.5545834521178405</v>
      </c>
    </row>
    <row r="5" spans="1:134" x14ac:dyDescent="0.3">
      <c r="A5" s="20" t="s">
        <v>1</v>
      </c>
      <c r="B5" s="84">
        <v>130.1416358950008</v>
      </c>
      <c r="C5" s="84">
        <v>128.7095175999992</v>
      </c>
      <c r="D5" s="16">
        <v>124.01889869999999</v>
      </c>
      <c r="E5" s="84">
        <v>149.68402237100014</v>
      </c>
      <c r="F5" s="84">
        <v>164.96570199999968</v>
      </c>
      <c r="G5" s="84">
        <v>163.78234040700113</v>
      </c>
      <c r="H5" s="83">
        <f t="shared" ref="H5:H9" si="12">(D5-$D5)/$D5*100</f>
        <v>0</v>
      </c>
      <c r="I5" s="36">
        <f t="shared" ref="I5:I9" si="13">(E5-$D5)/$D5*100</f>
        <v>20.694526350442544</v>
      </c>
      <c r="J5" s="36">
        <f t="shared" ref="J5:J9" si="14">(F5-$D5)/$D5*100</f>
        <v>33.016583544294683</v>
      </c>
      <c r="K5" s="36">
        <f t="shared" ref="K5:K9" si="15">(G5-$D5)/$D5*100</f>
        <v>32.062405104232013</v>
      </c>
      <c r="L5" s="28" t="s">
        <v>1</v>
      </c>
      <c r="M5" s="84">
        <v>35.484449736576771</v>
      </c>
      <c r="N5" s="84">
        <v>36.385712132931154</v>
      </c>
      <c r="O5" s="16">
        <v>37.619273710000002</v>
      </c>
      <c r="P5" s="84">
        <v>44.874002661754268</v>
      </c>
      <c r="Q5" s="84">
        <v>48.620232619853603</v>
      </c>
      <c r="R5" s="84">
        <v>49.145161316661003</v>
      </c>
      <c r="S5" s="46">
        <f t="shared" ref="S5:S9" si="16">(O5-$O5)/$O5*100</f>
        <v>0</v>
      </c>
      <c r="T5" s="46">
        <f t="shared" ref="T5:T9" si="17">(P5-$O5)/$O5*100</f>
        <v>19.284606629249744</v>
      </c>
      <c r="U5" s="46">
        <f t="shared" ref="U5:U9" si="18">(Q5-$O5)/$O5*100</f>
        <v>29.242879579914145</v>
      </c>
      <c r="V5" s="46">
        <f t="shared" ref="V5:V9" si="19">(R5-$O5)/$O5*100</f>
        <v>30.638251273833539</v>
      </c>
      <c r="W5" s="28" t="s">
        <v>1</v>
      </c>
      <c r="X5" s="16">
        <v>9005.3061194332022</v>
      </c>
      <c r="Y5" s="16">
        <v>9189.221664604449</v>
      </c>
      <c r="Z5" s="16">
        <v>9436.1073779779435</v>
      </c>
      <c r="AA5" s="16">
        <v>11187.540209611192</v>
      </c>
      <c r="AB5" s="16">
        <v>11988.963635794165</v>
      </c>
      <c r="AC5" s="16">
        <v>11932.038873115291</v>
      </c>
      <c r="AD5" s="46">
        <f t="shared" si="2"/>
        <v>0</v>
      </c>
      <c r="AE5" s="46">
        <f t="shared" si="2"/>
        <v>18.560967584162462</v>
      </c>
      <c r="AF5" s="46">
        <f t="shared" si="2"/>
        <v>27.054124710090694</v>
      </c>
      <c r="AG5" s="49">
        <f t="shared" si="2"/>
        <v>26.450859397407562</v>
      </c>
      <c r="AH5" s="28" t="s">
        <v>1</v>
      </c>
      <c r="AI5" s="16">
        <v>0.64632603750000006</v>
      </c>
      <c r="AJ5" s="16">
        <v>0.64061732739002919</v>
      </c>
      <c r="AK5" s="16">
        <v>0.65019620334293926</v>
      </c>
      <c r="AL5" s="16">
        <v>0.74586783102461385</v>
      </c>
      <c r="AM5" s="16">
        <v>0.79584112636363624</v>
      </c>
      <c r="AN5" s="16">
        <v>0.78596238643301286</v>
      </c>
      <c r="AO5" s="46">
        <f t="shared" si="3"/>
        <v>0</v>
      </c>
      <c r="AP5" s="46">
        <f t="shared" si="3"/>
        <v>14.714270429415837</v>
      </c>
      <c r="AQ5" s="46">
        <f t="shared" si="3"/>
        <v>22.400149719711308</v>
      </c>
      <c r="AR5" s="49">
        <f t="shared" si="3"/>
        <v>20.880802193559585</v>
      </c>
      <c r="AS5" s="28" t="s">
        <v>1</v>
      </c>
      <c r="AT5" s="16">
        <v>8.9480478996479995</v>
      </c>
      <c r="AU5" s="16">
        <v>9.0875411594239992</v>
      </c>
      <c r="AV5" s="16">
        <v>9.3857122344959976</v>
      </c>
      <c r="AW5" s="16">
        <v>10.841218758656002</v>
      </c>
      <c r="AX5" s="16">
        <v>11.653660781567998</v>
      </c>
      <c r="AY5" s="16">
        <v>11.567857280511998</v>
      </c>
      <c r="AZ5" s="46">
        <f t="shared" si="4"/>
        <v>0</v>
      </c>
      <c r="BA5" s="46">
        <f t="shared" si="4"/>
        <v>15.507683250829638</v>
      </c>
      <c r="BB5" s="46">
        <f t="shared" si="4"/>
        <v>24.163840637862759</v>
      </c>
      <c r="BC5" s="49">
        <f t="shared" si="4"/>
        <v>23.249647884960741</v>
      </c>
      <c r="BD5" s="28" t="s">
        <v>1</v>
      </c>
      <c r="BE5" s="16">
        <v>13.844479999999999</v>
      </c>
      <c r="BF5" s="16">
        <v>14.185600000000001</v>
      </c>
      <c r="BG5" s="16">
        <v>14.435200000000002</v>
      </c>
      <c r="BH5" s="16">
        <v>14.535039999999999</v>
      </c>
      <c r="BI5" s="16">
        <v>14.6432</v>
      </c>
      <c r="BJ5" s="16">
        <v>14.71808</v>
      </c>
      <c r="BK5" s="46">
        <f t="shared" si="5"/>
        <v>0</v>
      </c>
      <c r="BL5" s="46">
        <f t="shared" si="5"/>
        <v>0.6916426512968078</v>
      </c>
      <c r="BM5" s="46">
        <f t="shared" si="5"/>
        <v>1.440922190201718</v>
      </c>
      <c r="BN5" s="46">
        <f t="shared" si="5"/>
        <v>1.9596541786743422</v>
      </c>
      <c r="BO5" s="28" t="s">
        <v>1</v>
      </c>
      <c r="BP5" s="16">
        <v>221.518799008</v>
      </c>
      <c r="BQ5" s="16">
        <v>220.80308203199999</v>
      </c>
      <c r="BR5" s="16">
        <v>224.81238956799999</v>
      </c>
      <c r="BS5" s="16">
        <v>277.98125368000001</v>
      </c>
      <c r="BT5" s="16">
        <v>304.41919767999997</v>
      </c>
      <c r="BU5" s="16">
        <v>317.24986072000002</v>
      </c>
      <c r="BV5" s="46">
        <f t="shared" si="6"/>
        <v>0</v>
      </c>
      <c r="BW5" s="46">
        <f t="shared" si="6"/>
        <v>23.650326485194807</v>
      </c>
      <c r="BX5" s="46">
        <f t="shared" si="6"/>
        <v>35.410329593032039</v>
      </c>
      <c r="BY5" s="49">
        <f t="shared" si="6"/>
        <v>41.1176053640229</v>
      </c>
      <c r="BZ5" s="28" t="s">
        <v>1</v>
      </c>
      <c r="CA5" s="16">
        <v>0.10843281</v>
      </c>
      <c r="CB5" s="16">
        <v>0.11479196</v>
      </c>
      <c r="CC5" s="16">
        <v>0.11450876</v>
      </c>
      <c r="CD5" s="16">
        <v>0.15176386</v>
      </c>
      <c r="CE5" s="16">
        <v>0.17456434000000001</v>
      </c>
      <c r="CF5" s="16">
        <v>0.18921651</v>
      </c>
      <c r="CG5" s="46">
        <f t="shared" ref="CG5:CG9" si="20">(CC5-$CC5)/$CC5*100</f>
        <v>0</v>
      </c>
      <c r="CH5" s="46">
        <f t="shared" si="7"/>
        <v>32.534716121281896</v>
      </c>
      <c r="CI5" s="46">
        <f t="shared" si="7"/>
        <v>52.446275725979397</v>
      </c>
      <c r="CJ5" s="46">
        <f t="shared" si="7"/>
        <v>65.241951794779723</v>
      </c>
      <c r="CK5" s="28" t="s">
        <v>1</v>
      </c>
      <c r="CL5" s="16">
        <v>0.54522308426116473</v>
      </c>
      <c r="CM5" s="16">
        <v>0.55501964838487594</v>
      </c>
      <c r="CN5" s="16">
        <v>0.56253579271477294</v>
      </c>
      <c r="CO5" s="16">
        <v>0.68597762991064926</v>
      </c>
      <c r="CP5" s="16">
        <v>0.7448030476975982</v>
      </c>
      <c r="CQ5" s="16">
        <v>0.77738288860481475</v>
      </c>
      <c r="CR5" s="46">
        <f t="shared" ref="CR5:CR9" si="21">(CN5-$CN5)/$CN5*100</f>
        <v>0</v>
      </c>
      <c r="CS5" s="46">
        <f t="shared" si="8"/>
        <v>21.943819183513895</v>
      </c>
      <c r="CT5" s="46">
        <f t="shared" si="8"/>
        <v>32.401005828129001</v>
      </c>
      <c r="CU5" s="46">
        <f t="shared" si="8"/>
        <v>38.192609016610156</v>
      </c>
      <c r="CV5" s="28" t="s">
        <v>1</v>
      </c>
      <c r="CW5" s="16">
        <v>9.005306119433202</v>
      </c>
      <c r="CX5" s="16">
        <v>9.1892216646044496</v>
      </c>
      <c r="CY5" s="16">
        <v>9.4361073779779439</v>
      </c>
      <c r="CZ5" s="16">
        <v>11.187540209611193</v>
      </c>
      <c r="DA5" s="16">
        <v>11.988963635794166</v>
      </c>
      <c r="DB5" s="16">
        <v>11.932038873115291</v>
      </c>
      <c r="DC5" s="46">
        <f t="shared" si="9"/>
        <v>-99.9</v>
      </c>
      <c r="DD5" s="46">
        <f t="shared" si="9"/>
        <v>-99.881439032415827</v>
      </c>
      <c r="DE5" s="46">
        <f t="shared" si="9"/>
        <v>-99.872945875289901</v>
      </c>
      <c r="DF5" s="49">
        <f t="shared" si="9"/>
        <v>-99.873549140602591</v>
      </c>
      <c r="DG5" s="28" t="s">
        <v>1</v>
      </c>
      <c r="DH5" s="16">
        <v>15.446218498048001</v>
      </c>
      <c r="DI5" s="16">
        <v>15.886558884351997</v>
      </c>
      <c r="DJ5" s="16">
        <v>16.325952135167999</v>
      </c>
      <c r="DK5" s="16">
        <v>17.686190552575997</v>
      </c>
      <c r="DL5" s="16">
        <v>19.205308135935997</v>
      </c>
      <c r="DM5" s="16">
        <v>20.052113629183996</v>
      </c>
      <c r="DN5" s="46">
        <f t="shared" ref="DN5:DN9" si="22">(DJ5-$DJ5)/$DJ5*100</f>
        <v>0</v>
      </c>
      <c r="DO5" s="46">
        <f t="shared" si="10"/>
        <v>8.3317555150605092</v>
      </c>
      <c r="DP5" s="46">
        <f t="shared" si="10"/>
        <v>17.636680402642678</v>
      </c>
      <c r="DQ5" s="49">
        <f t="shared" si="10"/>
        <v>22.823547828425959</v>
      </c>
      <c r="DR5" s="28" t="s">
        <v>1</v>
      </c>
      <c r="DS5" s="16">
        <v>57.930346516714103</v>
      </c>
      <c r="DT5" s="16">
        <v>57.202703402151364</v>
      </c>
      <c r="DU5" s="16">
        <v>57.489524389074262</v>
      </c>
      <c r="DV5" s="16">
        <v>61.297647599284609</v>
      </c>
      <c r="DW5" s="16">
        <v>60.679374155743226</v>
      </c>
      <c r="DX5" s="16">
        <v>57.688967329987861</v>
      </c>
      <c r="DY5" s="46">
        <f t="shared" ref="DY5:DY9" si="23">(DU5-$DU5)/$DU5*100</f>
        <v>0</v>
      </c>
      <c r="DZ5" s="46">
        <f t="shared" si="11"/>
        <v>6.6240297700811581</v>
      </c>
      <c r="EA5" s="46">
        <f t="shared" si="11"/>
        <v>5.5485756762934475</v>
      </c>
      <c r="EB5" s="49">
        <f t="shared" si="11"/>
        <v>0.34692049209490861</v>
      </c>
    </row>
    <row r="6" spans="1:134" x14ac:dyDescent="0.3">
      <c r="A6" s="20" t="s">
        <v>2</v>
      </c>
      <c r="B6" s="84">
        <v>122.37255012299927</v>
      </c>
      <c r="C6" s="84">
        <v>128.94257591700116</v>
      </c>
      <c r="D6" s="84">
        <v>131.42020960400095</v>
      </c>
      <c r="E6" s="84">
        <v>145.36938723700032</v>
      </c>
      <c r="F6" s="84">
        <v>156.93013314199916</v>
      </c>
      <c r="G6" s="84">
        <v>147.13046766699949</v>
      </c>
      <c r="H6" s="83">
        <f t="shared" si="12"/>
        <v>0</v>
      </c>
      <c r="I6" s="36">
        <f t="shared" si="13"/>
        <v>10.614180022259461</v>
      </c>
      <c r="J6" s="36">
        <f t="shared" si="14"/>
        <v>19.410959406369415</v>
      </c>
      <c r="K6" s="36">
        <f t="shared" si="15"/>
        <v>11.954217780002892</v>
      </c>
      <c r="L6" s="28" t="s">
        <v>2</v>
      </c>
      <c r="M6" s="84">
        <v>35.004488497705786</v>
      </c>
      <c r="N6" s="84">
        <v>37.15679675464375</v>
      </c>
      <c r="O6" s="84">
        <v>38.591203610512835</v>
      </c>
      <c r="P6" s="84">
        <v>43.429754542756903</v>
      </c>
      <c r="Q6" s="84">
        <v>46.737068378515154</v>
      </c>
      <c r="R6" s="84">
        <v>44.716504518483617</v>
      </c>
      <c r="S6" s="46">
        <f t="shared" si="16"/>
        <v>0</v>
      </c>
      <c r="T6" s="46">
        <f t="shared" si="17"/>
        <v>12.537963265094881</v>
      </c>
      <c r="U6" s="46">
        <f t="shared" si="18"/>
        <v>21.108086832988178</v>
      </c>
      <c r="V6" s="46">
        <f t="shared" si="19"/>
        <v>15.872272266476179</v>
      </c>
      <c r="W6" s="28" t="s">
        <v>2</v>
      </c>
      <c r="X6" s="16">
        <v>9330.9809706976612</v>
      </c>
      <c r="Y6" s="16">
        <v>9093.3337624694177</v>
      </c>
      <c r="Z6" s="16">
        <v>9263.4632499190029</v>
      </c>
      <c r="AA6" s="16">
        <v>10455.032862970631</v>
      </c>
      <c r="AB6" s="16">
        <v>11582.646427946791</v>
      </c>
      <c r="AC6" s="16">
        <v>10450.017093280216</v>
      </c>
      <c r="AD6" s="46">
        <f t="shared" si="2"/>
        <v>0</v>
      </c>
      <c r="AE6" s="46">
        <f t="shared" si="2"/>
        <v>12.863111569661021</v>
      </c>
      <c r="AF6" s="46">
        <f t="shared" si="2"/>
        <v>25.035811288483995</v>
      </c>
      <c r="AG6" s="49">
        <f t="shared" si="2"/>
        <v>12.808965840843465</v>
      </c>
      <c r="AH6" s="28" t="s">
        <v>2</v>
      </c>
      <c r="AI6" s="16">
        <v>0.64971784862275439</v>
      </c>
      <c r="AJ6" s="16">
        <v>0.6451679807737396</v>
      </c>
      <c r="AK6" s="16">
        <v>0.6517135263888888</v>
      </c>
      <c r="AL6" s="16">
        <v>0.70483073878020708</v>
      </c>
      <c r="AM6" s="16">
        <v>0.73663326438356147</v>
      </c>
      <c r="AN6" s="16">
        <v>0.68979339081111724</v>
      </c>
      <c r="AO6" s="46">
        <f t="shared" si="3"/>
        <v>0</v>
      </c>
      <c r="AP6" s="46">
        <f t="shared" si="3"/>
        <v>8.150392809189956</v>
      </c>
      <c r="AQ6" s="46">
        <f t="shared" si="3"/>
        <v>13.030224869692145</v>
      </c>
      <c r="AR6" s="49">
        <f t="shared" si="3"/>
        <v>5.8430372978794862</v>
      </c>
      <c r="AS6" s="28" t="s">
        <v>2</v>
      </c>
      <c r="AT6" s="16">
        <v>9.0274396759039988</v>
      </c>
      <c r="AU6" s="16">
        <v>9.157462705663999</v>
      </c>
      <c r="AV6" s="16">
        <v>9.3696593003519997</v>
      </c>
      <c r="AW6" s="16">
        <v>10.19196525568</v>
      </c>
      <c r="AX6" s="16">
        <v>10.737637906943998</v>
      </c>
      <c r="AY6" s="16">
        <v>10.117999823359998</v>
      </c>
      <c r="AZ6" s="46">
        <f t="shared" si="4"/>
        <v>0</v>
      </c>
      <c r="BA6" s="46">
        <f t="shared" si="4"/>
        <v>8.7762631379468345</v>
      </c>
      <c r="BB6" s="46">
        <f t="shared" si="4"/>
        <v>14.600089103993424</v>
      </c>
      <c r="BC6" s="49">
        <f t="shared" si="4"/>
        <v>7.9868488172231062</v>
      </c>
      <c r="BD6" s="28" t="s">
        <v>2</v>
      </c>
      <c r="BE6" s="16">
        <v>13.894399999999999</v>
      </c>
      <c r="BF6" s="16">
        <v>14.19392</v>
      </c>
      <c r="BG6" s="16">
        <v>14.37696</v>
      </c>
      <c r="BH6" s="16">
        <v>14.46016</v>
      </c>
      <c r="BI6" s="16">
        <v>14.576640000000001</v>
      </c>
      <c r="BJ6" s="16">
        <v>14.66816</v>
      </c>
      <c r="BK6" s="46">
        <f t="shared" si="5"/>
        <v>0</v>
      </c>
      <c r="BL6" s="46">
        <f t="shared" si="5"/>
        <v>0.57870370370370172</v>
      </c>
      <c r="BM6" s="46">
        <f t="shared" si="5"/>
        <v>1.3888888888888939</v>
      </c>
      <c r="BN6" s="46">
        <f t="shared" si="5"/>
        <v>2.0254629629629624</v>
      </c>
      <c r="BO6" s="28" t="s">
        <v>2</v>
      </c>
      <c r="BP6" s="16">
        <v>223.80256880800002</v>
      </c>
      <c r="BQ6" s="16">
        <v>214.574494472</v>
      </c>
      <c r="BR6" s="16">
        <v>210.81712600000003</v>
      </c>
      <c r="BS6" s="16">
        <v>238.14650828800001</v>
      </c>
      <c r="BT6" s="16">
        <v>263.38107109600003</v>
      </c>
      <c r="BU6" s="16">
        <v>263.17226405600002</v>
      </c>
      <c r="BV6" s="46">
        <f t="shared" si="6"/>
        <v>0</v>
      </c>
      <c r="BW6" s="46">
        <f t="shared" si="6"/>
        <v>12.963549407271577</v>
      </c>
      <c r="BX6" s="46">
        <f t="shared" si="6"/>
        <v>24.933432161483879</v>
      </c>
      <c r="BY6" s="49">
        <f t="shared" si="6"/>
        <v>24.834385635254311</v>
      </c>
      <c r="BZ6" s="28" t="s">
        <v>2</v>
      </c>
      <c r="CA6" s="16">
        <v>0.10713733</v>
      </c>
      <c r="CB6" s="16">
        <v>0.11667099</v>
      </c>
      <c r="CC6" s="16">
        <v>0.12218576</v>
      </c>
      <c r="CD6" s="16">
        <v>0.13832578000000001</v>
      </c>
      <c r="CE6" s="16">
        <v>0.16555060999999999</v>
      </c>
      <c r="CF6" s="16">
        <v>0.16496126</v>
      </c>
      <c r="CG6" s="46">
        <f t="shared" si="20"/>
        <v>0</v>
      </c>
      <c r="CH6" s="46">
        <f t="shared" si="7"/>
        <v>13.209411636838864</v>
      </c>
      <c r="CI6" s="46">
        <f t="shared" si="7"/>
        <v>35.490919727470683</v>
      </c>
      <c r="CJ6" s="46">
        <f t="shared" si="7"/>
        <v>35.008580377942558</v>
      </c>
      <c r="CK6" s="28" t="s">
        <v>2</v>
      </c>
      <c r="CL6" s="16">
        <v>0.54748486875600999</v>
      </c>
      <c r="CM6" s="16">
        <v>0.55472680797250484</v>
      </c>
      <c r="CN6" s="16">
        <v>0.5583906350515464</v>
      </c>
      <c r="CO6" s="16">
        <v>0.61703904769759821</v>
      </c>
      <c r="CP6" s="16">
        <v>0.68716178677662854</v>
      </c>
      <c r="CQ6" s="16">
        <v>0.66354336426116456</v>
      </c>
      <c r="CR6" s="46">
        <f t="shared" si="21"/>
        <v>0</v>
      </c>
      <c r="CS6" s="46">
        <f t="shared" si="8"/>
        <v>10.503115375607583</v>
      </c>
      <c r="CT6" s="46">
        <f t="shared" si="8"/>
        <v>23.061123099457955</v>
      </c>
      <c r="CU6" s="46">
        <f t="shared" si="8"/>
        <v>18.831391969872712</v>
      </c>
      <c r="CV6" s="28" t="s">
        <v>2</v>
      </c>
      <c r="CW6" s="16">
        <v>9.3309809706976612</v>
      </c>
      <c r="CX6" s="16">
        <v>9.0933337624694186</v>
      </c>
      <c r="CY6" s="16">
        <v>9.2634632499190026</v>
      </c>
      <c r="CZ6" s="16">
        <v>10.455032862970631</v>
      </c>
      <c r="DA6" s="16">
        <v>11.582646427946791</v>
      </c>
      <c r="DB6" s="16">
        <v>10.450017093280216</v>
      </c>
      <c r="DC6" s="46">
        <f t="shared" si="9"/>
        <v>-99.9</v>
      </c>
      <c r="DD6" s="46">
        <f t="shared" si="9"/>
        <v>-99.887136888430334</v>
      </c>
      <c r="DE6" s="46">
        <f t="shared" si="9"/>
        <v>-99.874964188711516</v>
      </c>
      <c r="DF6" s="49">
        <f t="shared" si="9"/>
        <v>-99.887191034159144</v>
      </c>
      <c r="DG6" s="28" t="s">
        <v>2</v>
      </c>
      <c r="DH6" s="16">
        <v>14.800467821567999</v>
      </c>
      <c r="DI6" s="16">
        <v>15.556465293823999</v>
      </c>
      <c r="DJ6" s="16">
        <v>15.904199001599997</v>
      </c>
      <c r="DK6" s="16">
        <v>16.890030936063997</v>
      </c>
      <c r="DL6" s="16">
        <v>18.267056823808002</v>
      </c>
      <c r="DM6" s="16">
        <v>18.474776459775995</v>
      </c>
      <c r="DN6" s="46">
        <f t="shared" si="22"/>
        <v>0</v>
      </c>
      <c r="DO6" s="46">
        <f t="shared" si="10"/>
        <v>6.1985638784123847</v>
      </c>
      <c r="DP6" s="46">
        <f t="shared" si="10"/>
        <v>14.856817510710826</v>
      </c>
      <c r="DQ6" s="49">
        <f t="shared" si="10"/>
        <v>16.162885398487486</v>
      </c>
      <c r="DR6" s="28" t="s">
        <v>2</v>
      </c>
      <c r="DS6" s="16">
        <v>60.994286023504962</v>
      </c>
      <c r="DT6" s="16">
        <v>58.865960439609388</v>
      </c>
      <c r="DU6" s="16">
        <v>58.91311658895485</v>
      </c>
      <c r="DV6" s="16">
        <v>60.343082225609614</v>
      </c>
      <c r="DW6" s="16">
        <v>58.781433760852565</v>
      </c>
      <c r="DX6" s="16">
        <v>54.766561562405379</v>
      </c>
      <c r="DY6" s="46">
        <f t="shared" si="23"/>
        <v>0</v>
      </c>
      <c r="DZ6" s="46">
        <f t="shared" si="11"/>
        <v>2.4272449319424676</v>
      </c>
      <c r="EA6" s="46">
        <f t="shared" si="11"/>
        <v>-0.22352039024018158</v>
      </c>
      <c r="EB6" s="49">
        <f t="shared" si="11"/>
        <v>-7.0384241517565131</v>
      </c>
    </row>
    <row r="7" spans="1:134" x14ac:dyDescent="0.3">
      <c r="A7" s="20" t="s">
        <v>3</v>
      </c>
      <c r="B7" s="84">
        <v>128.54876667200023</v>
      </c>
      <c r="C7" s="84">
        <v>128.24556228499924</v>
      </c>
      <c r="D7" s="16">
        <v>127.1586504</v>
      </c>
      <c r="E7" s="84">
        <v>144.29105022599984</v>
      </c>
      <c r="F7" s="84">
        <v>153.12636667799956</v>
      </c>
      <c r="G7" s="84">
        <v>146.66109168499867</v>
      </c>
      <c r="H7" s="83">
        <f t="shared" si="12"/>
        <v>0</v>
      </c>
      <c r="I7" s="36">
        <f t="shared" si="13"/>
        <v>13.473247610057868</v>
      </c>
      <c r="J7" s="36">
        <f t="shared" si="14"/>
        <v>20.42150981967292</v>
      </c>
      <c r="K7" s="36">
        <f t="shared" si="15"/>
        <v>15.337093641408032</v>
      </c>
      <c r="L7" s="28" t="s">
        <v>3</v>
      </c>
      <c r="M7" s="84">
        <v>35.544155138184891</v>
      </c>
      <c r="N7" s="84">
        <v>36.251224091213281</v>
      </c>
      <c r="O7" s="16">
        <v>37.168310169999998</v>
      </c>
      <c r="P7" s="84">
        <v>42.276921792032034</v>
      </c>
      <c r="Q7" s="84">
        <v>44.690307245691841</v>
      </c>
      <c r="R7" s="84">
        <v>43.804624791290749</v>
      </c>
      <c r="S7" s="46">
        <f t="shared" si="16"/>
        <v>0</v>
      </c>
      <c r="T7" s="46">
        <f t="shared" si="17"/>
        <v>13.744535596765973</v>
      </c>
      <c r="U7" s="46">
        <f t="shared" si="18"/>
        <v>20.237662248533272</v>
      </c>
      <c r="V7" s="46">
        <f t="shared" si="19"/>
        <v>17.854765500335233</v>
      </c>
      <c r="W7" s="28" t="s">
        <v>3</v>
      </c>
      <c r="X7" s="16">
        <v>8676.2725524377092</v>
      </c>
      <c r="Y7" s="16">
        <v>8834.3626554718085</v>
      </c>
      <c r="Z7" s="16">
        <v>8776.6893095599298</v>
      </c>
      <c r="AA7" s="16">
        <v>10214.070122959243</v>
      </c>
      <c r="AB7" s="16">
        <v>10786.754275505229</v>
      </c>
      <c r="AC7" s="16">
        <v>10017.408009055865</v>
      </c>
      <c r="AD7" s="46">
        <f t="shared" si="2"/>
        <v>0</v>
      </c>
      <c r="AE7" s="46">
        <f t="shared" si="2"/>
        <v>16.377255280458193</v>
      </c>
      <c r="AF7" s="46">
        <f t="shared" si="2"/>
        <v>22.902314244573454</v>
      </c>
      <c r="AG7" s="49">
        <f t="shared" si="2"/>
        <v>14.136522961391535</v>
      </c>
      <c r="AH7" s="28" t="s">
        <v>3</v>
      </c>
      <c r="AI7" s="16">
        <v>0.63696066781326766</v>
      </c>
      <c r="AJ7" s="16">
        <v>0.63699988729680901</v>
      </c>
      <c r="AK7" s="16">
        <v>0.63960837193816877</v>
      </c>
      <c r="AL7" s="16">
        <v>0.7121140370106761</v>
      </c>
      <c r="AM7" s="16">
        <v>0.74403480447321946</v>
      </c>
      <c r="AN7" s="16">
        <v>0.6922306647887323</v>
      </c>
      <c r="AO7" s="46">
        <f t="shared" si="3"/>
        <v>0</v>
      </c>
      <c r="AP7" s="46">
        <f t="shared" si="3"/>
        <v>11.335946847099194</v>
      </c>
      <c r="AQ7" s="46">
        <f t="shared" si="3"/>
        <v>16.326620650479171</v>
      </c>
      <c r="AR7" s="49">
        <f t="shared" si="3"/>
        <v>8.2272676780488645</v>
      </c>
      <c r="AS7" s="28" t="s">
        <v>3</v>
      </c>
      <c r="AT7" s="16">
        <v>8.6276067671039982</v>
      </c>
      <c r="AU7" s="16">
        <v>8.8030326824959992</v>
      </c>
      <c r="AV7" s="16">
        <v>8.9508330629119985</v>
      </c>
      <c r="AW7" s="16">
        <v>9.9891938964479987</v>
      </c>
      <c r="AX7" s="16">
        <v>10.517437904895999</v>
      </c>
      <c r="AY7" s="16">
        <v>9.8139479592959979</v>
      </c>
      <c r="AZ7" s="46">
        <f t="shared" si="4"/>
        <v>0</v>
      </c>
      <c r="BA7" s="46">
        <f t="shared" si="4"/>
        <v>11.600717231991226</v>
      </c>
      <c r="BB7" s="46">
        <f t="shared" si="4"/>
        <v>17.502335603545855</v>
      </c>
      <c r="BC7" s="49">
        <f t="shared" si="4"/>
        <v>9.6428443064181106</v>
      </c>
      <c r="BD7" s="28" t="s">
        <v>3</v>
      </c>
      <c r="BE7" s="16">
        <v>13.544960000000001</v>
      </c>
      <c r="BF7" s="16">
        <v>13.819520000000001</v>
      </c>
      <c r="BG7" s="16">
        <v>13.99424</v>
      </c>
      <c r="BH7" s="16">
        <v>14.027519999999999</v>
      </c>
      <c r="BI7" s="16">
        <v>14.135680000000001</v>
      </c>
      <c r="BJ7" s="16">
        <v>14.17728</v>
      </c>
      <c r="BK7" s="46">
        <f t="shared" si="5"/>
        <v>0</v>
      </c>
      <c r="BL7" s="46">
        <f t="shared" si="5"/>
        <v>0.23781212841854604</v>
      </c>
      <c r="BM7" s="46">
        <f t="shared" si="5"/>
        <v>1.0107015457788426</v>
      </c>
      <c r="BN7" s="46">
        <f t="shared" si="5"/>
        <v>1.3079667063020222</v>
      </c>
      <c r="BO7" s="28" t="s">
        <v>3</v>
      </c>
      <c r="BP7" s="16">
        <v>220.02147804000001</v>
      </c>
      <c r="BQ7" s="16">
        <v>221.32629053600002</v>
      </c>
      <c r="BR7" s="16">
        <v>220.81639684000001</v>
      </c>
      <c r="BS7" s="16">
        <v>250.99642276800003</v>
      </c>
      <c r="BT7" s="16">
        <v>276.02534928800003</v>
      </c>
      <c r="BU7" s="16">
        <v>273.95093741600004</v>
      </c>
      <c r="BV7" s="46">
        <f t="shared" si="6"/>
        <v>0</v>
      </c>
      <c r="BW7" s="46">
        <f t="shared" si="6"/>
        <v>13.667475042565783</v>
      </c>
      <c r="BX7" s="46">
        <f t="shared" si="6"/>
        <v>25.002197861241044</v>
      </c>
      <c r="BY7" s="49">
        <f t="shared" si="6"/>
        <v>24.062769493743918</v>
      </c>
      <c r="BZ7" s="28" t="s">
        <v>3</v>
      </c>
      <c r="CA7" s="16">
        <v>0.10844812</v>
      </c>
      <c r="CB7" s="16">
        <v>0.11917418</v>
      </c>
      <c r="CC7" s="16">
        <v>0.12307422</v>
      </c>
      <c r="CD7" s="16">
        <v>0.13711202</v>
      </c>
      <c r="CE7" s="16">
        <v>0.15999372000000001</v>
      </c>
      <c r="CF7" s="16">
        <v>0.15963988000000001</v>
      </c>
      <c r="CG7" s="46">
        <f t="shared" si="20"/>
        <v>0</v>
      </c>
      <c r="CH7" s="46">
        <f t="shared" si="7"/>
        <v>11.405963003462466</v>
      </c>
      <c r="CI7" s="46">
        <f t="shared" si="7"/>
        <v>29.997752575640952</v>
      </c>
      <c r="CJ7" s="46">
        <f t="shared" si="7"/>
        <v>29.710251261393338</v>
      </c>
      <c r="CK7" s="28" t="s">
        <v>3</v>
      </c>
      <c r="CL7" s="16">
        <v>0.53716976384879356</v>
      </c>
      <c r="CM7" s="16">
        <v>0.5555883711340206</v>
      </c>
      <c r="CN7" s="16">
        <v>0.56117761347079409</v>
      </c>
      <c r="CO7" s="16">
        <v>0.62483687727835047</v>
      </c>
      <c r="CP7" s="16">
        <v>0.68864709118899969</v>
      </c>
      <c r="CQ7" s="16">
        <v>0.67224120769759821</v>
      </c>
      <c r="CR7" s="46">
        <f t="shared" si="21"/>
        <v>0</v>
      </c>
      <c r="CS7" s="46">
        <f t="shared" si="8"/>
        <v>11.343870867163423</v>
      </c>
      <c r="CT7" s="46">
        <f t="shared" si="8"/>
        <v>22.714640544876193</v>
      </c>
      <c r="CU7" s="46">
        <f t="shared" si="8"/>
        <v>19.791166212047106</v>
      </c>
      <c r="CV7" s="28" t="s">
        <v>3</v>
      </c>
      <c r="CW7" s="16">
        <v>8.6762725524377089</v>
      </c>
      <c r="CX7" s="16">
        <v>8.8343626554718089</v>
      </c>
      <c r="CY7" s="16">
        <v>8.776689309559929</v>
      </c>
      <c r="CZ7" s="16">
        <v>10.214070122959244</v>
      </c>
      <c r="DA7" s="16">
        <v>10.786754275505229</v>
      </c>
      <c r="DB7" s="16">
        <v>10.017408009055865</v>
      </c>
      <c r="DC7" s="46">
        <f t="shared" si="9"/>
        <v>-99.9</v>
      </c>
      <c r="DD7" s="46">
        <f t="shared" si="9"/>
        <v>-99.883622744719531</v>
      </c>
      <c r="DE7" s="46">
        <f t="shared" si="9"/>
        <v>-99.87709768575543</v>
      </c>
      <c r="DF7" s="49">
        <f t="shared" si="9"/>
        <v>-99.885863477038612</v>
      </c>
      <c r="DG7" s="28" t="s">
        <v>3</v>
      </c>
      <c r="DH7" s="16">
        <v>14.877581748223999</v>
      </c>
      <c r="DI7" s="16">
        <v>15.580090812416</v>
      </c>
      <c r="DJ7" s="16">
        <v>15.752423351808</v>
      </c>
      <c r="DK7" s="16">
        <v>16.565005982719999</v>
      </c>
      <c r="DL7" s="16">
        <v>17.939596539903999</v>
      </c>
      <c r="DM7" s="16">
        <v>18.227750701055999</v>
      </c>
      <c r="DN7" s="46">
        <f t="shared" si="22"/>
        <v>0</v>
      </c>
      <c r="DO7" s="46">
        <f t="shared" si="10"/>
        <v>5.1584611000105838</v>
      </c>
      <c r="DP7" s="46">
        <f t="shared" si="10"/>
        <v>13.884677546105717</v>
      </c>
      <c r="DQ7" s="49">
        <f t="shared" si="10"/>
        <v>15.713946317751113</v>
      </c>
      <c r="DR7" s="28" t="s">
        <v>3</v>
      </c>
      <c r="DS7" s="16">
        <v>57.990652735844741</v>
      </c>
      <c r="DT7" s="16">
        <v>56.501805981007095</v>
      </c>
      <c r="DU7" s="16">
        <v>56.821943284584577</v>
      </c>
      <c r="DV7" s="16">
        <v>60.302989970956574</v>
      </c>
      <c r="DW7" s="16">
        <v>58.62694783297664</v>
      </c>
      <c r="DX7" s="16">
        <v>53.840696640246676</v>
      </c>
      <c r="DY7" s="46">
        <f t="shared" si="23"/>
        <v>0</v>
      </c>
      <c r="DZ7" s="46">
        <f t="shared" si="11"/>
        <v>6.1262366000713353</v>
      </c>
      <c r="EA7" s="46">
        <f t="shared" si="11"/>
        <v>3.1765977086562409</v>
      </c>
      <c r="EB7" s="49">
        <f t="shared" si="11"/>
        <v>-5.2466467565298736</v>
      </c>
    </row>
    <row r="8" spans="1:134" x14ac:dyDescent="0.3">
      <c r="A8" s="20" t="s">
        <v>4</v>
      </c>
      <c r="B8" s="84">
        <v>136.77937961499964</v>
      </c>
      <c r="C8" s="84">
        <v>132.93148710000003</v>
      </c>
      <c r="D8" s="84">
        <v>136.51782074299837</v>
      </c>
      <c r="E8" s="84">
        <v>157.40625901999954</v>
      </c>
      <c r="F8" s="84">
        <v>172.9588584050002</v>
      </c>
      <c r="G8" s="84">
        <v>160.41452029999988</v>
      </c>
      <c r="H8" s="83">
        <f t="shared" si="12"/>
        <v>0</v>
      </c>
      <c r="I8" s="36">
        <f t="shared" si="13"/>
        <v>15.300887578863936</v>
      </c>
      <c r="J8" s="36">
        <f t="shared" si="14"/>
        <v>26.693245954023769</v>
      </c>
      <c r="K8" s="36">
        <f t="shared" si="15"/>
        <v>17.504454310026123</v>
      </c>
      <c r="L8" s="28" t="s">
        <v>4</v>
      </c>
      <c r="M8" s="84">
        <v>37.998177922747935</v>
      </c>
      <c r="N8" s="84">
        <v>38.222985208272647</v>
      </c>
      <c r="O8" s="84">
        <v>40.379030600214499</v>
      </c>
      <c r="P8" s="84">
        <v>46.789969298689883</v>
      </c>
      <c r="Q8" s="84">
        <v>50.782815046201421</v>
      </c>
      <c r="R8" s="84">
        <v>48.116233589275112</v>
      </c>
      <c r="S8" s="46">
        <f t="shared" si="16"/>
        <v>0</v>
      </c>
      <c r="T8" s="46">
        <f t="shared" si="17"/>
        <v>15.876900963643562</v>
      </c>
      <c r="U8" s="46">
        <f t="shared" si="18"/>
        <v>25.765315044318214</v>
      </c>
      <c r="V8" s="46">
        <f t="shared" si="19"/>
        <v>19.161438187224615</v>
      </c>
      <c r="W8" s="28" t="s">
        <v>4</v>
      </c>
      <c r="X8" s="16">
        <v>9756.870231112589</v>
      </c>
      <c r="Y8" s="16">
        <v>9834.7411624034849</v>
      </c>
      <c r="Z8" s="16">
        <v>10077.24381460658</v>
      </c>
      <c r="AA8" s="16">
        <v>11293.490140452232</v>
      </c>
      <c r="AB8" s="16">
        <v>12137.551320980714</v>
      </c>
      <c r="AC8" s="16">
        <v>11528.726042054839</v>
      </c>
      <c r="AD8" s="46">
        <f t="shared" si="2"/>
        <v>0</v>
      </c>
      <c r="AE8" s="46">
        <f t="shared" si="2"/>
        <v>12.069235876606948</v>
      </c>
      <c r="AF8" s="46">
        <f t="shared" si="2"/>
        <v>20.445148934352442</v>
      </c>
      <c r="AG8" s="49">
        <f t="shared" si="2"/>
        <v>14.403563654422962</v>
      </c>
      <c r="AH8" s="28" t="s">
        <v>4</v>
      </c>
      <c r="AI8" s="16">
        <v>0.6960319169267708</v>
      </c>
      <c r="AJ8" s="16">
        <v>0.68933409006466784</v>
      </c>
      <c r="AK8" s="16">
        <v>0.69804338646616515</v>
      </c>
      <c r="AL8" s="16">
        <v>0.76555658853210984</v>
      </c>
      <c r="AM8" s="16">
        <v>0.80609890323312516</v>
      </c>
      <c r="AN8" s="16">
        <v>0.77468319639233363</v>
      </c>
      <c r="AO8" s="46">
        <f t="shared" si="3"/>
        <v>0</v>
      </c>
      <c r="AP8" s="46">
        <f t="shared" si="3"/>
        <v>9.6717773386163461</v>
      </c>
      <c r="AQ8" s="46">
        <f t="shared" si="3"/>
        <v>15.479770865531661</v>
      </c>
      <c r="AR8" s="49">
        <f t="shared" si="3"/>
        <v>10.979233012170839</v>
      </c>
      <c r="AS8" s="28" t="s">
        <v>4</v>
      </c>
      <c r="AT8" s="16">
        <v>9.6477819243520013</v>
      </c>
      <c r="AU8" s="16">
        <v>9.7556766295040003</v>
      </c>
      <c r="AV8" s="16">
        <v>10.041549566463997</v>
      </c>
      <c r="AW8" s="16">
        <v>11.108287344127996</v>
      </c>
      <c r="AX8" s="16">
        <v>11.823987688447998</v>
      </c>
      <c r="AY8" s="16">
        <v>11.434076080127999</v>
      </c>
      <c r="AZ8" s="46">
        <f t="shared" si="4"/>
        <v>0</v>
      </c>
      <c r="BA8" s="46">
        <f t="shared" si="4"/>
        <v>10.623238680478245</v>
      </c>
      <c r="BB8" s="46">
        <f t="shared" si="4"/>
        <v>17.750628129515505</v>
      </c>
      <c r="BC8" s="49">
        <f t="shared" si="4"/>
        <v>13.86764567009315</v>
      </c>
      <c r="BD8" s="28" t="s">
        <v>4</v>
      </c>
      <c r="BE8" s="16">
        <v>13.86112</v>
      </c>
      <c r="BF8" s="16">
        <v>14.152320000000001</v>
      </c>
      <c r="BG8" s="16">
        <v>14.385280000000002</v>
      </c>
      <c r="BH8" s="16">
        <v>14.51008</v>
      </c>
      <c r="BI8" s="16">
        <v>14.66816</v>
      </c>
      <c r="BJ8" s="16">
        <v>14.759680000000001</v>
      </c>
      <c r="BK8" s="46">
        <f t="shared" si="5"/>
        <v>0</v>
      </c>
      <c r="BL8" s="46">
        <f t="shared" si="5"/>
        <v>0.8675534991324374</v>
      </c>
      <c r="BM8" s="46">
        <f t="shared" si="5"/>
        <v>1.9664545980335359</v>
      </c>
      <c r="BN8" s="46">
        <f t="shared" si="5"/>
        <v>2.6026604973973364</v>
      </c>
      <c r="BO8" s="28" t="s">
        <v>4</v>
      </c>
      <c r="BP8" s="16">
        <v>222.60761275999999</v>
      </c>
      <c r="BQ8" s="16">
        <v>223.33991576</v>
      </c>
      <c r="BR8" s="16">
        <v>221.04250646400001</v>
      </c>
      <c r="BS8" s="16">
        <v>256.63069504800001</v>
      </c>
      <c r="BT8" s="16">
        <v>281.14334611999999</v>
      </c>
      <c r="BU8" s="16">
        <v>282.582548976</v>
      </c>
      <c r="BV8" s="46">
        <f t="shared" si="6"/>
        <v>0</v>
      </c>
      <c r="BW8" s="46">
        <f t="shared" si="6"/>
        <v>16.100156098164788</v>
      </c>
      <c r="BX8" s="46">
        <f t="shared" si="6"/>
        <v>27.189720482919093</v>
      </c>
      <c r="BY8" s="49">
        <f t="shared" si="6"/>
        <v>27.840818264528082</v>
      </c>
      <c r="BZ8" s="28" t="s">
        <v>4</v>
      </c>
      <c r="CA8" s="16">
        <v>0.11964734</v>
      </c>
      <c r="CB8" s="16">
        <v>0.12808638999999999</v>
      </c>
      <c r="CC8" s="16">
        <v>0.13607772000000001</v>
      </c>
      <c r="CD8" s="16">
        <v>0.16283926000000001</v>
      </c>
      <c r="CE8" s="16">
        <v>0.19140326999999999</v>
      </c>
      <c r="CF8" s="16">
        <v>0.19675119999999999</v>
      </c>
      <c r="CG8" s="46">
        <f t="shared" si="20"/>
        <v>0</v>
      </c>
      <c r="CH8" s="46">
        <f t="shared" si="7"/>
        <v>19.666364192462954</v>
      </c>
      <c r="CI8" s="46">
        <f t="shared" si="7"/>
        <v>40.6573170097206</v>
      </c>
      <c r="CJ8" s="46">
        <f t="shared" si="7"/>
        <v>44.587372569146488</v>
      </c>
      <c r="CK8" s="28" t="s">
        <v>4</v>
      </c>
      <c r="CL8" s="16">
        <v>0.56311548013745327</v>
      </c>
      <c r="CM8" s="16">
        <v>0.57555894432989685</v>
      </c>
      <c r="CN8" s="16">
        <v>0.58146732371134013</v>
      </c>
      <c r="CO8" s="16">
        <v>0.65857068038487609</v>
      </c>
      <c r="CP8" s="16">
        <v>0.72598691059793818</v>
      </c>
      <c r="CQ8" s="16">
        <v>0.72813390982817494</v>
      </c>
      <c r="CR8" s="46">
        <f t="shared" si="21"/>
        <v>0</v>
      </c>
      <c r="CS8" s="46">
        <f t="shared" si="8"/>
        <v>13.260135785689078</v>
      </c>
      <c r="CT8" s="46">
        <f t="shared" si="8"/>
        <v>24.854292063081161</v>
      </c>
      <c r="CU8" s="46">
        <f t="shared" si="8"/>
        <v>25.223530220185687</v>
      </c>
      <c r="CV8" s="28" t="s">
        <v>4</v>
      </c>
      <c r="CW8" s="16">
        <v>9.7568702311125897</v>
      </c>
      <c r="CX8" s="16">
        <v>9.8347411624034855</v>
      </c>
      <c r="CY8" s="16">
        <v>10.077243814606581</v>
      </c>
      <c r="CZ8" s="16">
        <v>11.293490140452231</v>
      </c>
      <c r="DA8" s="16">
        <v>12.137551320980714</v>
      </c>
      <c r="DB8" s="16">
        <v>11.528726042054839</v>
      </c>
      <c r="DC8" s="46">
        <f t="shared" si="9"/>
        <v>-99.9</v>
      </c>
      <c r="DD8" s="46">
        <f t="shared" si="9"/>
        <v>-99.887930764123396</v>
      </c>
      <c r="DE8" s="46">
        <f t="shared" si="9"/>
        <v>-99.879554851065649</v>
      </c>
      <c r="DF8" s="49">
        <f t="shared" si="9"/>
        <v>-99.885596436345566</v>
      </c>
      <c r="DG8" s="28" t="s">
        <v>4</v>
      </c>
      <c r="DH8" s="16">
        <v>16.470673762815998</v>
      </c>
      <c r="DI8" s="16">
        <v>17.192700342271998</v>
      </c>
      <c r="DJ8" s="16">
        <v>17.992034324991995</v>
      </c>
      <c r="DK8" s="16">
        <v>19.451138164223998</v>
      </c>
      <c r="DL8" s="16">
        <v>21.067381004799998</v>
      </c>
      <c r="DM8" s="16">
        <v>21.440559136255995</v>
      </c>
      <c r="DN8" s="46">
        <f t="shared" si="22"/>
        <v>0</v>
      </c>
      <c r="DO8" s="46">
        <f t="shared" si="10"/>
        <v>8.10972129596942</v>
      </c>
      <c r="DP8" s="46">
        <f t="shared" si="10"/>
        <v>17.092823547675017</v>
      </c>
      <c r="DQ8" s="49">
        <f t="shared" si="10"/>
        <v>19.166953269279823</v>
      </c>
      <c r="DR8" s="28" t="s">
        <v>4</v>
      </c>
      <c r="DS8" s="16">
        <v>58.5755146588643</v>
      </c>
      <c r="DT8" s="16">
        <v>56.743131883230383</v>
      </c>
      <c r="DU8" s="16">
        <v>55.811084978398995</v>
      </c>
      <c r="DV8" s="16">
        <v>57.108675339930478</v>
      </c>
      <c r="DW8" s="16">
        <v>56.124620738353848</v>
      </c>
      <c r="DX8" s="16">
        <v>53.329187953839188</v>
      </c>
      <c r="DY8" s="46">
        <f t="shared" si="23"/>
        <v>0</v>
      </c>
      <c r="DZ8" s="46">
        <f t="shared" si="11"/>
        <v>2.3249688875134753</v>
      </c>
      <c r="EA8" s="46">
        <f t="shared" si="11"/>
        <v>0.56178044214012846</v>
      </c>
      <c r="EB8" s="49">
        <f t="shared" si="11"/>
        <v>-4.4469607167113754</v>
      </c>
    </row>
    <row r="9" spans="1:134" x14ac:dyDescent="0.3">
      <c r="A9" s="21" t="s">
        <v>5</v>
      </c>
      <c r="B9" s="84">
        <v>135.99735458499933</v>
      </c>
      <c r="C9" s="84">
        <v>129.94796738099927</v>
      </c>
      <c r="D9" s="16">
        <v>135.46548999999999</v>
      </c>
      <c r="E9" s="84">
        <v>154.63056762499892</v>
      </c>
      <c r="F9" s="84">
        <v>162.33272205999847</v>
      </c>
      <c r="G9" s="84">
        <v>153.36189787299972</v>
      </c>
      <c r="H9" s="83">
        <f t="shared" si="12"/>
        <v>0</v>
      </c>
      <c r="I9" s="36">
        <f t="shared" si="13"/>
        <v>14.147571920345861</v>
      </c>
      <c r="J9" s="36">
        <f t="shared" si="14"/>
        <v>19.833266804703168</v>
      </c>
      <c r="K9" s="36">
        <f t="shared" si="15"/>
        <v>13.211045760067552</v>
      </c>
      <c r="L9" s="29" t="s">
        <v>5</v>
      </c>
      <c r="M9" s="84">
        <v>37.772544607998434</v>
      </c>
      <c r="N9" s="84">
        <v>37.170431255626319</v>
      </c>
      <c r="O9" s="16">
        <v>39.634612779999998</v>
      </c>
      <c r="P9" s="84">
        <v>45.655786694914255</v>
      </c>
      <c r="Q9" s="84">
        <v>48.300192149558356</v>
      </c>
      <c r="R9" s="84">
        <v>46.678760540371151</v>
      </c>
      <c r="S9" s="46">
        <f t="shared" si="16"/>
        <v>0</v>
      </c>
      <c r="T9" s="46">
        <f t="shared" si="17"/>
        <v>15.191706169392926</v>
      </c>
      <c r="U9" s="46">
        <f t="shared" si="18"/>
        <v>21.863666027616883</v>
      </c>
      <c r="V9" s="46">
        <f t="shared" si="19"/>
        <v>17.772717496878631</v>
      </c>
      <c r="W9" s="29" t="s">
        <v>5</v>
      </c>
      <c r="X9" s="17">
        <v>9318.058874737213</v>
      </c>
      <c r="Y9" s="17">
        <v>9242.1519748811024</v>
      </c>
      <c r="Z9" s="17">
        <v>9816.2779315521366</v>
      </c>
      <c r="AA9" s="17">
        <v>11379.735474083187</v>
      </c>
      <c r="AB9" s="17">
        <v>11755.754949226297</v>
      </c>
      <c r="AC9" s="17">
        <v>11525.575832822198</v>
      </c>
      <c r="AD9" s="46">
        <f t="shared" si="2"/>
        <v>0</v>
      </c>
      <c r="AE9" s="46">
        <f t="shared" si="2"/>
        <v>15.927193111613933</v>
      </c>
      <c r="AF9" s="46">
        <f t="shared" si="2"/>
        <v>19.757763901938471</v>
      </c>
      <c r="AG9" s="49">
        <f t="shared" si="2"/>
        <v>17.412892271274451</v>
      </c>
      <c r="AH9" s="29" t="s">
        <v>5</v>
      </c>
      <c r="AI9" s="17">
        <v>0.66742450258823527</v>
      </c>
      <c r="AJ9" s="17">
        <v>0.65247723425925919</v>
      </c>
      <c r="AK9" s="17">
        <v>0.68711694889015362</v>
      </c>
      <c r="AL9" s="17">
        <v>0.76724181028829819</v>
      </c>
      <c r="AM9" s="17">
        <v>0.78456840089585644</v>
      </c>
      <c r="AN9" s="17">
        <v>0.76424847448582534</v>
      </c>
      <c r="AO9" s="46">
        <f t="shared" si="3"/>
        <v>0</v>
      </c>
      <c r="AP9" s="46">
        <f t="shared" si="3"/>
        <v>11.661022410750309</v>
      </c>
      <c r="AQ9" s="46">
        <f t="shared" si="3"/>
        <v>14.182658739987207</v>
      </c>
      <c r="AR9" s="49">
        <f t="shared" si="3"/>
        <v>11.225385390399152</v>
      </c>
      <c r="AS9" s="29" t="s">
        <v>5</v>
      </c>
      <c r="AT9" s="17">
        <v>9.4400521646079998</v>
      </c>
      <c r="AU9" s="17">
        <v>9.3806390978559993</v>
      </c>
      <c r="AV9" s="17">
        <v>10.044440466944</v>
      </c>
      <c r="AW9" s="17">
        <v>11.292326343167996</v>
      </c>
      <c r="AX9" s="17">
        <v>11.658309844479998</v>
      </c>
      <c r="AY9" s="17">
        <v>11.439026606591998</v>
      </c>
      <c r="AZ9" s="46">
        <f t="shared" si="4"/>
        <v>0</v>
      </c>
      <c r="BA9" s="46">
        <f t="shared" si="4"/>
        <v>12.423647492667786</v>
      </c>
      <c r="BB9" s="46">
        <f t="shared" si="4"/>
        <v>16.067289988399072</v>
      </c>
      <c r="BC9" s="49">
        <f t="shared" si="4"/>
        <v>13.884159543157693</v>
      </c>
      <c r="BD9" s="29" t="s">
        <v>5</v>
      </c>
      <c r="BE9" s="17">
        <v>14.144</v>
      </c>
      <c r="BF9" s="17">
        <v>14.37696</v>
      </c>
      <c r="BG9" s="17">
        <v>14.61824</v>
      </c>
      <c r="BH9" s="17">
        <v>14.71808</v>
      </c>
      <c r="BI9" s="17">
        <v>14.859520000000002</v>
      </c>
      <c r="BJ9" s="17">
        <v>14.96768</v>
      </c>
      <c r="BK9" s="46">
        <f t="shared" si="5"/>
        <v>0</v>
      </c>
      <c r="BL9" s="46">
        <f t="shared" si="5"/>
        <v>0.68298235628913173</v>
      </c>
      <c r="BM9" s="46">
        <f t="shared" si="5"/>
        <v>1.6505406943654057</v>
      </c>
      <c r="BN9" s="46">
        <f t="shared" si="5"/>
        <v>2.3904382470119492</v>
      </c>
      <c r="BO9" s="29" t="s">
        <v>5</v>
      </c>
      <c r="BP9" s="17">
        <v>218.27996683999999</v>
      </c>
      <c r="BQ9" s="17">
        <v>211.89247664000001</v>
      </c>
      <c r="BR9" s="17">
        <v>222.51230185600002</v>
      </c>
      <c r="BS9" s="17">
        <v>260.09732132800002</v>
      </c>
      <c r="BT9" s="17">
        <v>279.16774121600002</v>
      </c>
      <c r="BU9" s="17">
        <v>282.25190656000001</v>
      </c>
      <c r="BV9" s="46">
        <f t="shared" si="6"/>
        <v>0</v>
      </c>
      <c r="BW9" s="46">
        <f t="shared" si="6"/>
        <v>16.891209680767822</v>
      </c>
      <c r="BX9" s="46">
        <f t="shared" si="6"/>
        <v>25.46171105481838</v>
      </c>
      <c r="BY9" s="49">
        <f t="shared" si="6"/>
        <v>26.847776147972606</v>
      </c>
      <c r="BZ9" s="29" t="s">
        <v>5</v>
      </c>
      <c r="CA9" s="17">
        <v>0.12835979</v>
      </c>
      <c r="CB9" s="17">
        <v>0.12690441999999999</v>
      </c>
      <c r="CC9" s="17">
        <v>0.13303724</v>
      </c>
      <c r="CD9" s="17">
        <v>0.16653079000000001</v>
      </c>
      <c r="CE9" s="17">
        <v>0.18354474000000001</v>
      </c>
      <c r="CF9" s="17">
        <v>0.19100975000000001</v>
      </c>
      <c r="CG9" s="46">
        <f t="shared" si="20"/>
        <v>0</v>
      </c>
      <c r="CH9" s="46">
        <f t="shared" si="7"/>
        <v>25.176071000871641</v>
      </c>
      <c r="CI9" s="46">
        <f t="shared" si="7"/>
        <v>37.964933728330514</v>
      </c>
      <c r="CJ9" s="46">
        <f t="shared" si="7"/>
        <v>43.576152060881604</v>
      </c>
      <c r="CK9" s="29" t="s">
        <v>5</v>
      </c>
      <c r="CL9" s="17">
        <v>0.57116173855670105</v>
      </c>
      <c r="CM9" s="17">
        <v>0.55893375807559764</v>
      </c>
      <c r="CN9" s="17">
        <v>0.58400931601374195</v>
      </c>
      <c r="CO9" s="17">
        <v>0.67935635626116464</v>
      </c>
      <c r="CP9" s="17">
        <v>0.71956469223368069</v>
      </c>
      <c r="CQ9" s="17">
        <v>0.73024089264605185</v>
      </c>
      <c r="CR9" s="46">
        <f t="shared" si="21"/>
        <v>0</v>
      </c>
      <c r="CS9" s="46">
        <f t="shared" si="8"/>
        <v>16.326287549354628</v>
      </c>
      <c r="CT9" s="46">
        <f t="shared" si="8"/>
        <v>23.211166757611977</v>
      </c>
      <c r="CU9" s="46">
        <f t="shared" si="8"/>
        <v>25.039254104787091</v>
      </c>
      <c r="CV9" s="29" t="s">
        <v>5</v>
      </c>
      <c r="CW9" s="17">
        <v>9.3180588747372131</v>
      </c>
      <c r="CX9" s="17">
        <v>9.2421519748811019</v>
      </c>
      <c r="CY9" s="17">
        <v>9.8162779315521362</v>
      </c>
      <c r="CZ9" s="17">
        <v>11.379735474083187</v>
      </c>
      <c r="DA9" s="17">
        <v>11.755754949226297</v>
      </c>
      <c r="DB9" s="17">
        <v>11.525575832822199</v>
      </c>
      <c r="DC9" s="46">
        <f t="shared" si="9"/>
        <v>-99.9</v>
      </c>
      <c r="DD9" s="46">
        <f t="shared" si="9"/>
        <v>-99.884072806888383</v>
      </c>
      <c r="DE9" s="46">
        <f t="shared" si="9"/>
        <v>-99.880242236098056</v>
      </c>
      <c r="DF9" s="49">
        <f t="shared" si="9"/>
        <v>-99.882587107728725</v>
      </c>
      <c r="DG9" s="29" t="s">
        <v>5</v>
      </c>
      <c r="DH9" s="17">
        <v>16.589447027711998</v>
      </c>
      <c r="DI9" s="17">
        <v>16.768425263615995</v>
      </c>
      <c r="DJ9" s="17">
        <v>17.430573082624001</v>
      </c>
      <c r="DK9" s="17">
        <v>18.982241980415999</v>
      </c>
      <c r="DL9" s="17">
        <v>20.129390661119995</v>
      </c>
      <c r="DM9" s="17">
        <v>20.291962755583999</v>
      </c>
      <c r="DN9" s="46">
        <f t="shared" si="22"/>
        <v>0</v>
      </c>
      <c r="DO9" s="46">
        <f t="shared" si="10"/>
        <v>8.9019958806679114</v>
      </c>
      <c r="DP9" s="46">
        <f t="shared" si="10"/>
        <v>15.483240658256738</v>
      </c>
      <c r="DQ9" s="49">
        <f t="shared" si="10"/>
        <v>16.415924246417511</v>
      </c>
      <c r="DR9" s="29" t="s">
        <v>5</v>
      </c>
      <c r="DS9" s="17">
        <v>56.903959178619857</v>
      </c>
      <c r="DT9" s="17">
        <v>55.942278123217925</v>
      </c>
      <c r="DU9" s="17">
        <v>57.625417244353208</v>
      </c>
      <c r="DV9" s="17">
        <v>59.488896805858346</v>
      </c>
      <c r="DW9" s="17">
        <v>57.916854219527238</v>
      </c>
      <c r="DX9" s="17">
        <v>56.372203834467292</v>
      </c>
      <c r="DY9" s="46">
        <f t="shared" si="23"/>
        <v>0</v>
      </c>
      <c r="DZ9" s="46">
        <f t="shared" si="11"/>
        <v>3.2337805965088124</v>
      </c>
      <c r="EA9" s="46">
        <f t="shared" si="11"/>
        <v>0.50574380041055211</v>
      </c>
      <c r="EB9" s="49">
        <f t="shared" si="11"/>
        <v>-2.174758066517462</v>
      </c>
    </row>
    <row r="10" spans="1:134" x14ac:dyDescent="0.3">
      <c r="A10" s="8" t="s">
        <v>6</v>
      </c>
      <c r="B10" s="64">
        <f>AVERAGE(B4:B9)</f>
        <v>130.82505537800003</v>
      </c>
      <c r="C10" s="65">
        <f t="shared" ref="C10:G10" si="24">AVERAGE(C4:C9)</f>
        <v>130.7993376779998</v>
      </c>
      <c r="D10" s="65">
        <f t="shared" si="24"/>
        <v>130.59809433216654</v>
      </c>
      <c r="E10" s="65">
        <f t="shared" si="24"/>
        <v>148.65549414949979</v>
      </c>
      <c r="F10" s="65">
        <f t="shared" si="24"/>
        <v>160.78451728083286</v>
      </c>
      <c r="G10" s="65">
        <f t="shared" si="24"/>
        <v>154.19946566599964</v>
      </c>
      <c r="H10" s="37">
        <f>AVERAGE(H4:H9)</f>
        <v>0</v>
      </c>
      <c r="I10" s="37">
        <f>AVERAGE(I4:I9)</f>
        <v>13.863145276286502</v>
      </c>
      <c r="J10" s="37">
        <f t="shared" ref="J10:K10" si="25">AVERAGE(J4:J9)</f>
        <v>23.175559332284053</v>
      </c>
      <c r="K10" s="38">
        <f t="shared" si="25"/>
        <v>18.220520096735147</v>
      </c>
      <c r="L10" s="10" t="s">
        <v>6</v>
      </c>
      <c r="M10" s="66">
        <f>AVERAGE(M4:M9)</f>
        <v>36.43751600080116</v>
      </c>
      <c r="N10" s="67">
        <f t="shared" ref="N10:O10" si="26">AVERAGE(N4:N9)</f>
        <v>37.381644705733983</v>
      </c>
      <c r="O10" s="67">
        <f t="shared" si="26"/>
        <v>38.721554113576268</v>
      </c>
      <c r="P10" s="67">
        <f>AVERAGE(P4:P9)</f>
        <v>44.191514025553296</v>
      </c>
      <c r="Q10" s="67">
        <f t="shared" ref="Q10:R10" si="27">AVERAGE(Q4:Q9)</f>
        <v>47.582682199297864</v>
      </c>
      <c r="R10" s="67">
        <f t="shared" si="27"/>
        <v>46.649943053173651</v>
      </c>
      <c r="S10" s="37">
        <f>AVERAGE(S4:S9)</f>
        <v>0</v>
      </c>
      <c r="T10" s="37">
        <f>AVERAGE(T4:T9)</f>
        <v>14.136259198682145</v>
      </c>
      <c r="U10" s="37">
        <f t="shared" ref="U10:V10" si="28">AVERAGE(U4:U9)</f>
        <v>22.882688662224684</v>
      </c>
      <c r="V10" s="38">
        <f t="shared" si="28"/>
        <v>20.522240084438049</v>
      </c>
      <c r="W10" s="10" t="s">
        <v>6</v>
      </c>
      <c r="X10" s="47">
        <f>AVERAGE(X4:X9)</f>
        <v>9245.4980929822977</v>
      </c>
      <c r="Y10" s="47">
        <f t="shared" ref="Y10:AC10" si="29">AVERAGE(Y4:Y9)</f>
        <v>9353.8307664716867</v>
      </c>
      <c r="Z10" s="47">
        <f t="shared" si="29"/>
        <v>9515.917319934264</v>
      </c>
      <c r="AA10" s="47">
        <f>AVERAGE(AA4:AA9)</f>
        <v>10848.366516913598</v>
      </c>
      <c r="AB10" s="47">
        <f t="shared" si="29"/>
        <v>11700.245825635664</v>
      </c>
      <c r="AC10" s="47">
        <f t="shared" si="29"/>
        <v>11157.21609899738</v>
      </c>
      <c r="AD10" s="37">
        <f>AVERAGE(AD4:AD9)</f>
        <v>0</v>
      </c>
      <c r="AE10" s="37">
        <f>AVERAGE(AE4:AE9)</f>
        <v>14.063202347777755</v>
      </c>
      <c r="AF10" s="37">
        <f t="shared" ref="AF10:AG10" si="30">AVERAGE(AF4:AF9)</f>
        <v>23.01053394451915</v>
      </c>
      <c r="AG10" s="38">
        <f t="shared" si="30"/>
        <v>17.224717613943398</v>
      </c>
      <c r="AH10" s="10" t="s">
        <v>6</v>
      </c>
      <c r="AI10" s="47">
        <f>AVERAGE(AI4:AI9)</f>
        <v>0.66129805981148826</v>
      </c>
      <c r="AJ10" s="47">
        <f t="shared" ref="AJ10:AK10" si="31">AVERAGE(AJ4:AJ9)</f>
        <v>0.65867510330709045</v>
      </c>
      <c r="AK10" s="47">
        <f t="shared" si="31"/>
        <v>0.66741835355761203</v>
      </c>
      <c r="AL10" s="47">
        <f>AVERAGE(AL4:AL9)</f>
        <v>0.73769931351074602</v>
      </c>
      <c r="AM10" s="47">
        <f t="shared" ref="AM10:AN10" si="32">AVERAGE(AM4:AM9)</f>
        <v>0.77657722244058602</v>
      </c>
      <c r="AN10" s="47">
        <f t="shared" si="32"/>
        <v>0.74657823752407781</v>
      </c>
      <c r="AO10" s="37">
        <f>AVERAGE(AO4:AO9)</f>
        <v>0</v>
      </c>
      <c r="AP10" s="37">
        <f>AVERAGE(AP4:AP9)</f>
        <v>10.552674758906866</v>
      </c>
      <c r="AQ10" s="37">
        <f t="shared" ref="AQ10:AR10" si="33">AVERAGE(AQ4:AQ9)</f>
        <v>16.384151237500415</v>
      </c>
      <c r="AR10" s="38">
        <f t="shared" si="33"/>
        <v>11.854940206094026</v>
      </c>
      <c r="AS10" s="10" t="s">
        <v>6</v>
      </c>
      <c r="AT10" s="54">
        <f>AVERAGE(AT4:AT9)</f>
        <v>9.1855953668266661</v>
      </c>
      <c r="AU10" s="54">
        <f t="shared" ref="AU10:AV10" si="34">AVERAGE(AU4:AU9)</f>
        <v>9.339875713791999</v>
      </c>
      <c r="AV10" s="54">
        <f t="shared" si="34"/>
        <v>9.6017779863893313</v>
      </c>
      <c r="AW10" s="54">
        <f>AVERAGE(AW4:AW9)</f>
        <v>10.676717897386665</v>
      </c>
      <c r="AX10" s="54">
        <f t="shared" ref="AX10:AY10" si="35">AVERAGE(AX4:AX9)</f>
        <v>11.340897220778666</v>
      </c>
      <c r="AY10" s="54">
        <f t="shared" si="35"/>
        <v>10.971156486229333</v>
      </c>
      <c r="AZ10" s="37">
        <f>AVERAGE(AZ4:AZ9)</f>
        <v>0</v>
      </c>
      <c r="BA10" s="37">
        <f>AVERAGE(BA4:BA9)</f>
        <v>11.21189411720759</v>
      </c>
      <c r="BB10" s="37">
        <f t="shared" ref="BB10:BC10" si="36">AVERAGE(BB4:BB9)</f>
        <v>18.130394084852458</v>
      </c>
      <c r="BC10" s="38">
        <f t="shared" si="36"/>
        <v>14.214851932452207</v>
      </c>
      <c r="BD10" s="10" t="s">
        <v>6</v>
      </c>
      <c r="BE10" s="47">
        <f>AVERAGE(BE4:BE9)</f>
        <v>13.887466666666668</v>
      </c>
      <c r="BF10" s="47">
        <f t="shared" ref="BF10:BG10" si="37">AVERAGE(BF4:BF9)</f>
        <v>14.177280000000001</v>
      </c>
      <c r="BG10" s="47">
        <f t="shared" si="37"/>
        <v>14.382506666666666</v>
      </c>
      <c r="BH10" s="47">
        <f>AVERAGE(BH4:BH9)</f>
        <v>14.46848</v>
      </c>
      <c r="BI10" s="47">
        <f t="shared" ref="BI10:BJ10" si="38">AVERAGE(BI4:BI9)</f>
        <v>14.598826666666668</v>
      </c>
      <c r="BJ10" s="47">
        <f t="shared" si="38"/>
        <v>14.686186666666666</v>
      </c>
      <c r="BK10" s="37">
        <f>AVERAGE(BK4:BK9)</f>
        <v>0</v>
      </c>
      <c r="BL10" s="37">
        <f>AVERAGE(BL4:BL9)</f>
        <v>0.59593977062239223</v>
      </c>
      <c r="BM10" s="37">
        <f t="shared" ref="BM10:BN10" si="39">AVERAGE(BM4:BM9)</f>
        <v>1.5013901286582678</v>
      </c>
      <c r="BN10" s="38">
        <f t="shared" si="39"/>
        <v>2.1068585002181592</v>
      </c>
      <c r="BO10" s="10" t="s">
        <v>6</v>
      </c>
      <c r="BP10" s="47">
        <f>AVERAGE(BP4:BP9)</f>
        <v>222.00375582666666</v>
      </c>
      <c r="BQ10" s="47">
        <f t="shared" ref="BQ10:BU10" si="40">AVERAGE(BQ4:BQ9)</f>
        <v>220.18328307733336</v>
      </c>
      <c r="BR10" s="47">
        <f t="shared" si="40"/>
        <v>220.44238160533337</v>
      </c>
      <c r="BS10" s="47">
        <f t="shared" si="40"/>
        <v>254.79699346400002</v>
      </c>
      <c r="BT10" s="47">
        <f t="shared" si="40"/>
        <v>279.2112697573333</v>
      </c>
      <c r="BU10" s="47">
        <f t="shared" si="40"/>
        <v>283.79766152400003</v>
      </c>
      <c r="BV10" s="37">
        <f>AVERAGE(BV4:BV9)</f>
        <v>0</v>
      </c>
      <c r="BW10" s="37">
        <f t="shared" ref="BW10:BY10" si="41">AVERAGE(BW4:BW9)</f>
        <v>15.546263752345746</v>
      </c>
      <c r="BX10" s="37">
        <f t="shared" si="41"/>
        <v>26.628322374585967</v>
      </c>
      <c r="BY10" s="38">
        <f t="shared" si="41"/>
        <v>28.677739774455734</v>
      </c>
      <c r="BZ10" s="10" t="s">
        <v>6</v>
      </c>
      <c r="CA10" s="47">
        <f>AVERAGE(CA4:CA9)</f>
        <v>0.11525484166666666</v>
      </c>
      <c r="CB10" s="47">
        <f t="shared" ref="CB10:CF10" si="42">AVERAGE(CB4:CB9)</f>
        <v>0.12247759666666667</v>
      </c>
      <c r="CC10" s="47">
        <f t="shared" si="42"/>
        <v>0.12576477</v>
      </c>
      <c r="CD10" s="47">
        <f t="shared" si="42"/>
        <v>0.15001780666666667</v>
      </c>
      <c r="CE10" s="47">
        <f t="shared" si="42"/>
        <v>0.17300147166666668</v>
      </c>
      <c r="CF10" s="47">
        <f t="shared" si="42"/>
        <v>0.17891041500000002</v>
      </c>
      <c r="CG10" s="37">
        <f>AVERAGE(CG4:CG9)</f>
        <v>0</v>
      </c>
      <c r="CH10" s="37">
        <f t="shared" ref="CH10:CJ10" si="43">AVERAGE(CH4:CH9)</f>
        <v>19.362784044518531</v>
      </c>
      <c r="CI10" s="37">
        <f t="shared" si="43"/>
        <v>37.697980777055371</v>
      </c>
      <c r="CJ10" s="38">
        <f t="shared" si="43"/>
        <v>42.476719414613392</v>
      </c>
      <c r="CK10" s="10" t="s">
        <v>6</v>
      </c>
      <c r="CL10" s="47">
        <f>AVERAGE(CL4:CL9)</f>
        <v>0.55605339331500325</v>
      </c>
      <c r="CM10" s="47">
        <f t="shared" ref="CM10:CN10" si="44">AVERAGE(CM4:CM9)</f>
        <v>0.56523719867124733</v>
      </c>
      <c r="CN10" s="47">
        <f t="shared" si="44"/>
        <v>0.57040712664833848</v>
      </c>
      <c r="CO10" s="47">
        <f>AVERAGE(CO4:CO9)</f>
        <v>0.65032471700801719</v>
      </c>
      <c r="CP10" s="47">
        <f t="shared" ref="CP10:CQ10" si="45">AVERAGE(CP4:CP9)</f>
        <v>0.71059567523024059</v>
      </c>
      <c r="CQ10" s="47">
        <f t="shared" si="45"/>
        <v>0.71462124516380421</v>
      </c>
      <c r="CR10" s="37">
        <f>AVERAGE(CR4:CR9)</f>
        <v>0</v>
      </c>
      <c r="CS10" s="37">
        <f>AVERAGE(CS4:CS9)</f>
        <v>14.006939287817259</v>
      </c>
      <c r="CT10" s="37">
        <f t="shared" ref="CT10:CU10" si="46">AVERAGE(CT4:CT9)</f>
        <v>24.593352420338007</v>
      </c>
      <c r="CU10" s="38">
        <f t="shared" si="46"/>
        <v>25.276963958327908</v>
      </c>
      <c r="CV10" s="10" t="s">
        <v>6</v>
      </c>
      <c r="CW10" s="47">
        <f>AVERAGE(CW4:CW9)</f>
        <v>9.245498092982297</v>
      </c>
      <c r="CX10" s="47">
        <f t="shared" ref="CX10:CY10" si="47">AVERAGE(CX4:CX9)</f>
        <v>9.3538307664716864</v>
      </c>
      <c r="CY10" s="47">
        <f t="shared" si="47"/>
        <v>9.5159173199342657</v>
      </c>
      <c r="CZ10" s="47">
        <f>AVERAGE(CZ4:CZ9)</f>
        <v>10.848366516913599</v>
      </c>
      <c r="DA10" s="47">
        <f t="shared" ref="DA10:DB10" si="48">AVERAGE(DA4:DA9)</f>
        <v>11.700245825635667</v>
      </c>
      <c r="DB10" s="47">
        <f t="shared" si="48"/>
        <v>11.157216098997381</v>
      </c>
      <c r="DC10" s="37">
        <f>AVERAGE(DC4:DC9)</f>
        <v>-99.899999999999991</v>
      </c>
      <c r="DD10" s="37">
        <f>AVERAGE(DD4:DD9)</f>
        <v>-99.885936797652207</v>
      </c>
      <c r="DE10" s="37">
        <f t="shared" ref="DE10:DF10" si="49">AVERAGE(DE4:DE9)</f>
        <v>-99.876989466055477</v>
      </c>
      <c r="DF10" s="38">
        <f t="shared" si="49"/>
        <v>-99.882775282386049</v>
      </c>
      <c r="DG10" s="10" t="s">
        <v>6</v>
      </c>
      <c r="DH10" s="47">
        <f>AVERAGE(DH4:DH9)</f>
        <v>15.701789661098667</v>
      </c>
      <c r="DI10" s="47">
        <f t="shared" ref="DI10:DJ10" si="50">AVERAGE(DI4:DI9)</f>
        <v>16.293474874282666</v>
      </c>
      <c r="DJ10" s="47">
        <f t="shared" si="50"/>
        <v>16.710315726762662</v>
      </c>
      <c r="DK10" s="47">
        <f>AVERAGE(DK4:DK9)</f>
        <v>17.904763063893331</v>
      </c>
      <c r="DL10" s="47">
        <f t="shared" ref="DL10:DM10" si="51">AVERAGE(DL4:DL9)</f>
        <v>19.417657337173335</v>
      </c>
      <c r="DM10" s="47">
        <f t="shared" si="51"/>
        <v>19.812770129151996</v>
      </c>
      <c r="DN10" s="37">
        <f>AVERAGE(DN4:DN9)</f>
        <v>0</v>
      </c>
      <c r="DO10" s="37">
        <f>AVERAGE(DO4:DO9)</f>
        <v>7.1027646339744868</v>
      </c>
      <c r="DP10" s="37">
        <f t="shared" ref="DP10:DQ10" si="52">AVERAGE(DP4:DP9)</f>
        <v>16.165259177383188</v>
      </c>
      <c r="DQ10" s="38">
        <f t="shared" si="52"/>
        <v>18.540126289391029</v>
      </c>
      <c r="DR10" s="10" t="s">
        <v>6</v>
      </c>
      <c r="DS10" s="47">
        <f>AVERAGE(DS4:DS9)</f>
        <v>58.531576404749167</v>
      </c>
      <c r="DT10" s="47">
        <f t="shared" ref="DT10:DU10" si="53">AVERAGE(DT4:DT9)</f>
        <v>57.33296661472999</v>
      </c>
      <c r="DU10" s="47">
        <f t="shared" si="53"/>
        <v>57.48462569053487</v>
      </c>
      <c r="DV10" s="47">
        <f>AVERAGE(DV4:DV9)</f>
        <v>59.686807313184971</v>
      </c>
      <c r="DW10" s="47">
        <f t="shared" ref="DW10:DX10" si="54">AVERAGE(DW4:DW9)</f>
        <v>58.450334830308151</v>
      </c>
      <c r="DX10" s="47">
        <f t="shared" si="54"/>
        <v>55.362309761469</v>
      </c>
      <c r="DY10" s="37">
        <f>AVERAGE(DY4:DY9)</f>
        <v>0</v>
      </c>
      <c r="DZ10" s="37">
        <f>AVERAGE(DZ4:DZ9)</f>
        <v>3.8374341753936569</v>
      </c>
      <c r="EA10" s="37">
        <f t="shared" ref="EA10:EB10" si="55">AVERAGE(EA4:EA9)</f>
        <v>1.6881759697642618</v>
      </c>
      <c r="EB10" s="38">
        <f t="shared" si="55"/>
        <v>-3.6857421085896931</v>
      </c>
    </row>
    <row r="11" spans="1:134" x14ac:dyDescent="0.3">
      <c r="A11" s="9" t="s">
        <v>49</v>
      </c>
      <c r="B11" s="63">
        <f>_xlfn.STDEV.S(B4:B9)</f>
        <v>5.2798033183588906</v>
      </c>
      <c r="C11" s="7">
        <f t="shared" ref="C11:G11" si="56">_xlfn.STDEV.S(C4:C9)</f>
        <v>3.0610968331251134</v>
      </c>
      <c r="D11" s="7">
        <f t="shared" si="56"/>
        <v>4.8385155974269907</v>
      </c>
      <c r="E11" s="7">
        <f t="shared" si="56"/>
        <v>6.4630326932588238</v>
      </c>
      <c r="F11" s="7">
        <f t="shared" si="56"/>
        <v>7.5159132250733167</v>
      </c>
      <c r="G11" s="7">
        <f t="shared" si="56"/>
        <v>6.9004685182909737</v>
      </c>
      <c r="H11" s="39">
        <f>_xlfn.STDEV.S(H4:H9)</f>
        <v>0</v>
      </c>
      <c r="I11" s="39">
        <f t="shared" ref="I11:K11" si="57">_xlfn.STDEV.S(I4:I9)</f>
        <v>4.0909097651500588</v>
      </c>
      <c r="J11" s="39">
        <f t="shared" si="57"/>
        <v>5.5566569881833949</v>
      </c>
      <c r="K11" s="40">
        <f t="shared" si="57"/>
        <v>7.2918302093399001</v>
      </c>
      <c r="L11" s="11" t="s">
        <v>49</v>
      </c>
      <c r="M11" s="68">
        <f>_xlfn.STDEV.S(M4:M9)</f>
        <v>1.274773600384888</v>
      </c>
      <c r="N11" s="57">
        <f t="shared" ref="N11:R11" si="58">_xlfn.STDEV.S(N4:N9)</f>
        <v>1.098621866573968</v>
      </c>
      <c r="O11" s="57">
        <f t="shared" si="58"/>
        <v>1.2059731097560993</v>
      </c>
      <c r="P11" s="57">
        <f t="shared" si="58"/>
        <v>1.8914543475514547</v>
      </c>
      <c r="Q11" s="57">
        <f t="shared" si="58"/>
        <v>2.1163489270326008</v>
      </c>
      <c r="R11" s="57">
        <f t="shared" si="58"/>
        <v>2.0412053210718901</v>
      </c>
      <c r="S11" s="39">
        <f>_xlfn.STDEV.S(S4:S9)</f>
        <v>0</v>
      </c>
      <c r="T11" s="39">
        <f t="shared" ref="T11:V11" si="59">_xlfn.STDEV.S(T4:T9)</f>
        <v>3.7097805329089799</v>
      </c>
      <c r="U11" s="39">
        <f t="shared" si="59"/>
        <v>3.8579017366348953</v>
      </c>
      <c r="V11" s="40">
        <f t="shared" si="59"/>
        <v>5.3329853369688012</v>
      </c>
      <c r="W11" s="11" t="s">
        <v>49</v>
      </c>
      <c r="X11" s="52">
        <f>_xlfn.STDEV.S(X4:X9)</f>
        <v>367.52802175454218</v>
      </c>
      <c r="Y11" s="52">
        <f t="shared" ref="Y11:AC11" si="60">_xlfn.STDEV.S(Y4:Y9)</f>
        <v>433.49003380807545</v>
      </c>
      <c r="Z11" s="52">
        <f t="shared" si="60"/>
        <v>461.71046534772506</v>
      </c>
      <c r="AA11" s="52">
        <f t="shared" si="60"/>
        <v>497.09857143359091</v>
      </c>
      <c r="AB11" s="52">
        <f t="shared" si="60"/>
        <v>487.49383949508075</v>
      </c>
      <c r="AC11" s="52">
        <f t="shared" si="60"/>
        <v>746.16148402658735</v>
      </c>
      <c r="AD11" s="39">
        <f>_xlfn.STDEV.S(AD4:AD9)</f>
        <v>0</v>
      </c>
      <c r="AE11" s="39">
        <f t="shared" ref="AE11:AG11" si="61">_xlfn.STDEV.S(AE4:AE9)</f>
        <v>3.5923506607574045</v>
      </c>
      <c r="AF11" s="39">
        <f t="shared" si="61"/>
        <v>2.743942552601716</v>
      </c>
      <c r="AG11" s="40">
        <f t="shared" si="61"/>
        <v>4.9594626503399191</v>
      </c>
      <c r="AH11" s="11" t="s">
        <v>49</v>
      </c>
      <c r="AI11" s="7">
        <f>_xlfn.STDEV.S(AI4:AI9)</f>
        <v>2.142490558143725E-2</v>
      </c>
      <c r="AJ11" s="7">
        <f t="shared" ref="AJ11:AN11" si="62">_xlfn.STDEV.S(AJ4:AJ9)</f>
        <v>2.3600670850721785E-2</v>
      </c>
      <c r="AK11" s="7">
        <f t="shared" si="62"/>
        <v>2.3456359002917222E-2</v>
      </c>
      <c r="AL11" s="7">
        <f t="shared" si="62"/>
        <v>2.6461581107216921E-2</v>
      </c>
      <c r="AM11" s="7">
        <f t="shared" si="62"/>
        <v>2.9009678566675034E-2</v>
      </c>
      <c r="AN11" s="7">
        <f t="shared" si="62"/>
        <v>4.3602787206435158E-2</v>
      </c>
      <c r="AO11" s="39">
        <f>_xlfn.STDEV.S(AO4:AO9)</f>
        <v>0</v>
      </c>
      <c r="AP11" s="39">
        <f t="shared" ref="AP11:AR11" si="63">_xlfn.STDEV.S(AP4:AP9)</f>
        <v>2.5838292011343489</v>
      </c>
      <c r="AQ11" s="39">
        <f t="shared" si="63"/>
        <v>3.2668080989084047</v>
      </c>
      <c r="AR11" s="40">
        <f t="shared" si="63"/>
        <v>5.2234553413255851</v>
      </c>
      <c r="AS11" s="11" t="s">
        <v>49</v>
      </c>
      <c r="AT11" s="53">
        <f>_xlfn.STDEV.S(AT4:AT9)</f>
        <v>0.38140527531353302</v>
      </c>
      <c r="AU11" s="53">
        <f t="shared" ref="AU11:AY11" si="64">_xlfn.STDEV.S(AU4:AU9)</f>
        <v>0.40619005690159959</v>
      </c>
      <c r="AV11" s="53">
        <f t="shared" si="64"/>
        <v>0.43831467113515105</v>
      </c>
      <c r="AW11" s="53">
        <f t="shared" si="64"/>
        <v>0.51019866348460674</v>
      </c>
      <c r="AX11" s="53">
        <f t="shared" si="64"/>
        <v>0.5607508190760645</v>
      </c>
      <c r="AY11" s="53">
        <f t="shared" si="64"/>
        <v>0.78605657071832447</v>
      </c>
      <c r="AZ11" s="39">
        <f>_xlfn.STDEV.S(AZ4:AZ9)</f>
        <v>0</v>
      </c>
      <c r="BA11" s="39">
        <f t="shared" ref="BA11:BC11" si="65">_xlfn.STDEV.S(BA4:BA9)</f>
        <v>2.6306267848067186</v>
      </c>
      <c r="BB11" s="39">
        <f t="shared" si="65"/>
        <v>3.285817729226824</v>
      </c>
      <c r="BC11" s="40">
        <f t="shared" si="65"/>
        <v>5.4317129409964915</v>
      </c>
      <c r="BD11" s="11" t="s">
        <v>49</v>
      </c>
      <c r="BE11" s="7">
        <f>_xlfn.STDEV.S(BE4:BE9)</f>
        <v>0.2038258498489986</v>
      </c>
      <c r="BF11" s="7">
        <f t="shared" ref="BF11:BJ11" si="66">_xlfn.STDEV.S(BF4:BF9)</f>
        <v>0.19688713518155526</v>
      </c>
      <c r="BG11" s="7">
        <f t="shared" si="66"/>
        <v>0.20960236130985468</v>
      </c>
      <c r="BH11" s="7">
        <f t="shared" si="66"/>
        <v>0.23296000000000042</v>
      </c>
      <c r="BI11" s="7">
        <f t="shared" si="66"/>
        <v>0.24578055469598636</v>
      </c>
      <c r="BJ11" s="7">
        <f t="shared" si="66"/>
        <v>0.2700306811209916</v>
      </c>
      <c r="BK11" s="39">
        <f>_xlfn.STDEV.S(BK4:BK9)</f>
        <v>0</v>
      </c>
      <c r="BL11" s="39">
        <f t="shared" ref="BL11:BN11" si="67">_xlfn.STDEV.S(BL4:BL9)</f>
        <v>0.21227446736848996</v>
      </c>
      <c r="BM11" s="39">
        <f t="shared" si="67"/>
        <v>0.31561483519685435</v>
      </c>
      <c r="BN11" s="40">
        <f t="shared" si="67"/>
        <v>0.45919888156817684</v>
      </c>
      <c r="BO11" s="11" t="s">
        <v>49</v>
      </c>
      <c r="BP11" s="7">
        <f>_xlfn.STDEV.S(BP4:BP9)</f>
        <v>2.6826556871509513</v>
      </c>
      <c r="BQ11" s="7">
        <f t="shared" ref="BQ11:BU11" si="68">_xlfn.STDEV.S(BQ4:BQ9)</f>
        <v>6.2047421947273609</v>
      </c>
      <c r="BR11" s="7">
        <f t="shared" si="68"/>
        <v>4.9278082636691014</v>
      </c>
      <c r="BS11" s="7">
        <f t="shared" si="68"/>
        <v>13.842045771097105</v>
      </c>
      <c r="BT11" s="7">
        <f t="shared" si="68"/>
        <v>13.893969093475615</v>
      </c>
      <c r="BU11" s="7">
        <f t="shared" si="68"/>
        <v>18.140168342137283</v>
      </c>
      <c r="BV11" s="39">
        <f>_xlfn.STDEV.S(BV4:BV9)</f>
        <v>0</v>
      </c>
      <c r="BW11" s="39">
        <f t="shared" ref="BW11:BY11" si="69">_xlfn.STDEV.S(BW4:BW9)</f>
        <v>4.6625928565205772</v>
      </c>
      <c r="BX11" s="39">
        <f t="shared" si="69"/>
        <v>4.6453272604030689</v>
      </c>
      <c r="BY11" s="40">
        <f t="shared" si="69"/>
        <v>6.2705199559755886</v>
      </c>
      <c r="BZ11" s="11" t="s">
        <v>49</v>
      </c>
      <c r="CA11" s="7">
        <f>_xlfn.STDEV.S(CA4:CA9)</f>
        <v>8.5773159114525249E-3</v>
      </c>
      <c r="CB11" s="7">
        <f t="shared" ref="CB11:CF11" si="70">_xlfn.STDEV.S(CB4:CB9)</f>
        <v>6.3316943542172498E-3</v>
      </c>
      <c r="CC11" s="7">
        <f t="shared" si="70"/>
        <v>7.8229850137731989E-3</v>
      </c>
      <c r="CD11" s="7">
        <f t="shared" si="70"/>
        <v>1.2533195125048789E-2</v>
      </c>
      <c r="CE11" s="7">
        <f t="shared" si="70"/>
        <v>1.2473452252157647E-2</v>
      </c>
      <c r="CF11" s="7">
        <f t="shared" si="70"/>
        <v>1.5402646584164355E-2</v>
      </c>
      <c r="CG11" s="39">
        <f>_xlfn.STDEV.S(CG4:CG9)</f>
        <v>0</v>
      </c>
      <c r="CH11" s="39">
        <f t="shared" ref="CH11:CJ11" si="71">_xlfn.STDEV.S(CH4:CH9)</f>
        <v>8.1899842634263482</v>
      </c>
      <c r="CI11" s="39">
        <f t="shared" si="71"/>
        <v>8.4331135206166916</v>
      </c>
      <c r="CJ11" s="40">
        <f t="shared" si="71"/>
        <v>12.454966773674609</v>
      </c>
      <c r="CK11" s="11" t="s">
        <v>49</v>
      </c>
      <c r="CL11" s="7">
        <f>_xlfn.STDEV.S(CL4:CL9)</f>
        <v>1.4731187180888582E-2</v>
      </c>
      <c r="CM11" s="7">
        <f t="shared" ref="CM11:CQ11" si="72">_xlfn.STDEV.S(CM4:CM9)</f>
        <v>1.5159201245844136E-2</v>
      </c>
      <c r="CN11" s="7">
        <f t="shared" si="72"/>
        <v>1.1124135886452105E-2</v>
      </c>
      <c r="CO11" s="7">
        <f t="shared" si="72"/>
        <v>2.8774811125489592E-2</v>
      </c>
      <c r="CP11" s="7">
        <f t="shared" si="72"/>
        <v>2.3204367843443666E-2</v>
      </c>
      <c r="CQ11" s="7">
        <f t="shared" si="72"/>
        <v>4.1888071939253195E-2</v>
      </c>
      <c r="CR11" s="39">
        <f>_xlfn.STDEV.S(CR4:CR9)</f>
        <v>0</v>
      </c>
      <c r="CS11" s="39">
        <f t="shared" ref="CS11:CU11" si="73">_xlfn.STDEV.S(CS4:CS9)</f>
        <v>4.4603226801183586</v>
      </c>
      <c r="CT11" s="39">
        <f t="shared" si="73"/>
        <v>3.9885822597458036</v>
      </c>
      <c r="CU11" s="40">
        <f t="shared" si="73"/>
        <v>6.9136539569108599</v>
      </c>
      <c r="CV11" s="11" t="s">
        <v>49</v>
      </c>
      <c r="CW11" s="7">
        <f>_xlfn.STDEV.S(CW4:CW9)</f>
        <v>0.36752802175454252</v>
      </c>
      <c r="CX11" s="7">
        <f t="shared" ref="CX11:DB11" si="74">_xlfn.STDEV.S(CX4:CX9)</f>
        <v>0.43349003380807533</v>
      </c>
      <c r="CY11" s="7">
        <f t="shared" si="74"/>
        <v>0.46171046534772547</v>
      </c>
      <c r="CZ11" s="7">
        <f t="shared" si="74"/>
        <v>0.49709857143359082</v>
      </c>
      <c r="DA11" s="7">
        <f t="shared" si="74"/>
        <v>0.48749383949508057</v>
      </c>
      <c r="DB11" s="7">
        <f t="shared" si="74"/>
        <v>0.74616148402658755</v>
      </c>
      <c r="DC11" s="39">
        <f>_xlfn.STDEV.S(DC4:DC9)</f>
        <v>1.556721137788958E-14</v>
      </c>
      <c r="DD11" s="39">
        <f t="shared" ref="DD11:DF11" si="75">_xlfn.STDEV.S(DD4:DD9)</f>
        <v>3.5923506607582873E-3</v>
      </c>
      <c r="DE11" s="39">
        <f t="shared" si="75"/>
        <v>2.7439425526032922E-3</v>
      </c>
      <c r="DF11" s="40">
        <f t="shared" si="75"/>
        <v>4.9594626503375022E-3</v>
      </c>
      <c r="DG11" s="11" t="s">
        <v>49</v>
      </c>
      <c r="DH11" s="7">
        <f>_xlfn.STDEV.S(DH4:DH9)</f>
        <v>0.77993250458461005</v>
      </c>
      <c r="DI11" s="7">
        <f t="shared" ref="DI11:DM11" si="76">_xlfn.STDEV.S(DI4:DI9)</f>
        <v>0.70502242848924301</v>
      </c>
      <c r="DJ11" s="7">
        <f t="shared" si="76"/>
        <v>0.8829634845940475</v>
      </c>
      <c r="DK11" s="7">
        <f t="shared" si="76"/>
        <v>1.133774306850122</v>
      </c>
      <c r="DL11" s="7">
        <f t="shared" si="76"/>
        <v>1.1842095699513446</v>
      </c>
      <c r="DM11" s="7">
        <f t="shared" si="76"/>
        <v>1.2305844619794899</v>
      </c>
      <c r="DN11" s="39">
        <f>_xlfn.STDEV.S(DN4:DN9)</f>
        <v>0</v>
      </c>
      <c r="DO11" s="39">
        <f t="shared" ref="DO11:DQ11" si="77">_xlfn.STDEV.S(DO4:DO9)</f>
        <v>1.5341254832698579</v>
      </c>
      <c r="DP11" s="39">
        <f t="shared" si="77"/>
        <v>1.6678292485842392</v>
      </c>
      <c r="DQ11" s="40">
        <f t="shared" si="77"/>
        <v>2.9235291301301172</v>
      </c>
      <c r="DR11" s="11" t="s">
        <v>49</v>
      </c>
      <c r="DS11" s="7">
        <f>_xlfn.STDEV.S(DS4:DS9)</f>
        <v>1.3739953807053762</v>
      </c>
      <c r="DT11" s="7">
        <f t="shared" ref="DT11:DX11" si="78">_xlfn.STDEV.S(DT4:DT9)</f>
        <v>1.2103664987620959</v>
      </c>
      <c r="DU11" s="7">
        <f t="shared" si="78"/>
        <v>1.0845300320428546</v>
      </c>
      <c r="DV11" s="7">
        <f t="shared" si="78"/>
        <v>1.4214514421382893</v>
      </c>
      <c r="DW11" s="7">
        <f t="shared" si="78"/>
        <v>1.4709163786870576</v>
      </c>
      <c r="DX11" s="7">
        <f t="shared" si="78"/>
        <v>1.667303969670652</v>
      </c>
      <c r="DY11" s="39">
        <f>_xlfn.STDEV.S(DY4:DY9)</f>
        <v>0</v>
      </c>
      <c r="DZ11" s="39">
        <f t="shared" ref="DZ11:EB11" si="79">_xlfn.STDEV.S(DZ4:DZ9)</f>
        <v>2.0021984760186866</v>
      </c>
      <c r="EA11" s="39">
        <f t="shared" si="79"/>
        <v>2.2231795184538403</v>
      </c>
      <c r="EB11" s="40">
        <f t="shared" si="79"/>
        <v>2.5619912955125321</v>
      </c>
    </row>
    <row r="12" spans="1:134" x14ac:dyDescent="0.3">
      <c r="A12" s="9"/>
      <c r="B12" s="7"/>
      <c r="C12" s="7"/>
      <c r="D12" s="7"/>
      <c r="E12" s="7"/>
      <c r="F12" s="7"/>
      <c r="G12" s="7"/>
      <c r="H12" s="41"/>
      <c r="I12" s="41"/>
      <c r="J12" s="41"/>
      <c r="K12" s="41"/>
      <c r="L12" s="11"/>
      <c r="M12" s="7"/>
      <c r="N12" s="7"/>
      <c r="O12" s="7"/>
      <c r="P12" s="7"/>
      <c r="Q12" s="7"/>
      <c r="R12" s="7"/>
      <c r="S12" s="41"/>
      <c r="T12" s="41"/>
      <c r="U12" s="41"/>
      <c r="V12" s="50"/>
      <c r="W12" s="11"/>
      <c r="X12" s="7"/>
      <c r="Y12" s="7"/>
      <c r="Z12" s="7"/>
      <c r="AA12" s="7"/>
      <c r="AB12" s="7"/>
      <c r="AC12" s="7"/>
      <c r="AD12" s="41"/>
      <c r="AE12" s="41"/>
      <c r="AF12" s="41"/>
      <c r="AG12" s="50"/>
      <c r="AH12" s="11"/>
      <c r="AI12" s="7"/>
      <c r="AJ12" s="7"/>
      <c r="AK12" s="7"/>
      <c r="AL12" s="7"/>
      <c r="AM12" s="7"/>
      <c r="AN12" s="7"/>
      <c r="AO12" s="41"/>
      <c r="AP12" s="41"/>
      <c r="AQ12" s="41"/>
      <c r="AR12" s="50"/>
      <c r="AS12" s="11"/>
      <c r="AT12" s="7"/>
      <c r="AU12" s="7"/>
      <c r="AV12" s="7"/>
      <c r="AW12" s="7"/>
      <c r="AX12" s="7"/>
      <c r="AY12" s="7"/>
      <c r="AZ12" s="41"/>
      <c r="BA12" s="41"/>
      <c r="BB12" s="41"/>
      <c r="BC12" s="50"/>
      <c r="BD12" s="11"/>
      <c r="BE12" s="7"/>
      <c r="BF12" s="7"/>
      <c r="BG12" s="7"/>
      <c r="BH12" s="7"/>
      <c r="BI12" s="7"/>
      <c r="BJ12" s="7"/>
      <c r="BK12" s="41"/>
      <c r="BL12" s="41"/>
      <c r="BM12" s="41"/>
      <c r="BN12" s="50"/>
      <c r="BO12" s="11"/>
      <c r="BP12" s="7"/>
      <c r="BQ12" s="7"/>
      <c r="BR12" s="7"/>
      <c r="BS12" s="7"/>
      <c r="BT12" s="7"/>
      <c r="BU12" s="7"/>
      <c r="BV12" s="41"/>
      <c r="BW12" s="41"/>
      <c r="BX12" s="41"/>
      <c r="BY12" s="50"/>
      <c r="BZ12" s="11"/>
      <c r="CA12" s="7"/>
      <c r="CB12" s="7"/>
      <c r="CC12" s="7"/>
      <c r="CD12" s="7"/>
      <c r="CE12" s="7"/>
      <c r="CF12" s="7"/>
      <c r="CG12" s="41"/>
      <c r="CH12" s="41"/>
      <c r="CI12" s="41"/>
      <c r="CJ12" s="50"/>
      <c r="CK12" s="11"/>
      <c r="CL12" s="7"/>
      <c r="CM12" s="7"/>
      <c r="CN12" s="7"/>
      <c r="CO12" s="7"/>
      <c r="CP12" s="7"/>
      <c r="CQ12" s="7"/>
      <c r="CR12" s="41"/>
      <c r="CS12" s="41"/>
      <c r="CT12" s="41"/>
      <c r="CU12" s="50"/>
      <c r="CV12" s="11"/>
      <c r="CW12" s="7"/>
      <c r="CX12" s="7"/>
      <c r="CY12" s="7"/>
      <c r="CZ12" s="7"/>
      <c r="DA12" s="7"/>
      <c r="DB12" s="7"/>
      <c r="DC12" s="41"/>
      <c r="DD12" s="41"/>
      <c r="DE12" s="41"/>
      <c r="DF12" s="50"/>
      <c r="DG12" s="11"/>
      <c r="DH12" s="7"/>
      <c r="DI12" s="7"/>
      <c r="DJ12" s="7"/>
      <c r="DK12" s="7"/>
      <c r="DL12" s="7"/>
      <c r="DM12" s="7"/>
      <c r="DN12" s="41"/>
      <c r="DO12" s="41"/>
      <c r="DP12" s="41"/>
      <c r="DQ12" s="50"/>
      <c r="DR12" s="11"/>
      <c r="DS12" s="7"/>
      <c r="DT12" s="7"/>
      <c r="DU12" s="7"/>
      <c r="DV12" s="7"/>
      <c r="DW12" s="7"/>
      <c r="DX12" s="7"/>
      <c r="DY12" s="41"/>
      <c r="DZ12" s="41"/>
      <c r="EA12" s="41"/>
      <c r="EB12" s="50"/>
    </row>
    <row r="13" spans="1:134" x14ac:dyDescent="0.3">
      <c r="A13" s="22" t="s">
        <v>28</v>
      </c>
      <c r="B13" s="70">
        <v>130.0494185019987</v>
      </c>
      <c r="C13" s="70">
        <v>125.03425792999991</v>
      </c>
      <c r="D13" s="70">
        <v>125.45108027900059</v>
      </c>
      <c r="E13" s="70">
        <v>139.97552235800001</v>
      </c>
      <c r="F13" s="70">
        <v>150.89718050100032</v>
      </c>
      <c r="G13" s="70">
        <v>154.16570375300074</v>
      </c>
      <c r="H13" s="36">
        <f t="shared" ref="H13:K18" si="80">(D13-$D13)/$D13*100</f>
        <v>0</v>
      </c>
      <c r="I13" s="36">
        <f t="shared" si="80"/>
        <v>11.577773620360508</v>
      </c>
      <c r="J13" s="36">
        <f t="shared" si="80"/>
        <v>20.283683620267066</v>
      </c>
      <c r="K13" s="36">
        <f t="shared" si="80"/>
        <v>22.889100205545798</v>
      </c>
      <c r="L13" s="30" t="s">
        <v>28</v>
      </c>
      <c r="M13" s="70">
        <v>37.154695312027926</v>
      </c>
      <c r="N13" s="70">
        <v>37.114287084922836</v>
      </c>
      <c r="O13" s="70">
        <v>38.463962074450521</v>
      </c>
      <c r="P13" s="70">
        <v>42.445969655253137</v>
      </c>
      <c r="Q13" s="70">
        <v>44.933927327626023</v>
      </c>
      <c r="R13" s="70">
        <v>46.442171154737942</v>
      </c>
      <c r="S13" s="46">
        <f>(O13-$O13)/$O13*100</f>
        <v>0</v>
      </c>
      <c r="T13" s="46">
        <f t="shared" ref="T13:U18" si="81">(P13-$O13)/$O13*100</f>
        <v>10.352567354073082</v>
      </c>
      <c r="U13" s="46">
        <f t="shared" si="81"/>
        <v>16.820849710314011</v>
      </c>
      <c r="V13" s="46">
        <f t="shared" ref="V13:V18" si="82">(R13-$O13)/$O13*100</f>
        <v>20.742036571388216</v>
      </c>
      <c r="W13" s="30" t="s">
        <v>28</v>
      </c>
      <c r="X13" s="18">
        <v>9482.9849502450998</v>
      </c>
      <c r="Y13" s="18">
        <v>9656.3067352838243</v>
      </c>
      <c r="Z13" s="18">
        <v>9674.4616980728406</v>
      </c>
      <c r="AA13" s="18">
        <v>11224.996481735894</v>
      </c>
      <c r="AB13" s="18">
        <v>11785.103286393265</v>
      </c>
      <c r="AC13" s="18">
        <v>11903.786500081533</v>
      </c>
      <c r="AD13" s="46">
        <f t="shared" ref="AD13:AG18" si="83">(Z13-$Z13)/$Z13*100</f>
        <v>0</v>
      </c>
      <c r="AE13" s="46">
        <f t="shared" si="83"/>
        <v>16.027091036723224</v>
      </c>
      <c r="AF13" s="46">
        <f t="shared" si="83"/>
        <v>21.816630776892378</v>
      </c>
      <c r="AG13" s="49">
        <f t="shared" si="83"/>
        <v>23.043398915443277</v>
      </c>
      <c r="AH13" s="30" t="s">
        <v>28</v>
      </c>
      <c r="AI13" s="18">
        <v>0.6832535249848759</v>
      </c>
      <c r="AJ13" s="18">
        <v>0.67360173184226002</v>
      </c>
      <c r="AK13" s="18">
        <v>0.68032862813419659</v>
      </c>
      <c r="AL13" s="18">
        <v>0.75929897596266038</v>
      </c>
      <c r="AM13" s="18">
        <v>0.79132998401852939</v>
      </c>
      <c r="AN13" s="18">
        <v>0.80613019548872178</v>
      </c>
      <c r="AO13" s="46">
        <f t="shared" ref="AO13:AR18" si="84">(AK13-$AK13)/$AK13*100</f>
        <v>0</v>
      </c>
      <c r="AP13" s="46">
        <f t="shared" si="84"/>
        <v>11.607676726031686</v>
      </c>
      <c r="AQ13" s="46">
        <f t="shared" si="84"/>
        <v>16.315843739922332</v>
      </c>
      <c r="AR13" s="49">
        <f t="shared" si="84"/>
        <v>18.491294082322597</v>
      </c>
      <c r="AS13" s="30" t="s">
        <v>28</v>
      </c>
      <c r="AT13" s="18">
        <v>9.3967583989759991</v>
      </c>
      <c r="AU13" s="18">
        <v>9.5218185287679979</v>
      </c>
      <c r="AV13" s="18">
        <v>9.6169077821440005</v>
      </c>
      <c r="AW13" s="18">
        <v>10.827967860735999</v>
      </c>
      <c r="AX13" s="18">
        <v>11.370335661568001</v>
      </c>
      <c r="AY13" s="18">
        <v>11.59640857856</v>
      </c>
      <c r="AZ13" s="46">
        <f t="shared" ref="AZ13:BC18" si="85">(AV13-$AV13)/$AV13*100</f>
        <v>0</v>
      </c>
      <c r="BA13" s="46">
        <f t="shared" si="85"/>
        <v>12.593029963754148</v>
      </c>
      <c r="BB13" s="46">
        <f t="shared" si="85"/>
        <v>18.232761706207086</v>
      </c>
      <c r="BC13" s="49">
        <f t="shared" si="85"/>
        <v>20.58354765646602</v>
      </c>
      <c r="BD13" s="30" t="s">
        <v>28</v>
      </c>
      <c r="BE13" s="18">
        <v>13.75296</v>
      </c>
      <c r="BF13" s="18">
        <v>14.135680000000001</v>
      </c>
      <c r="BG13" s="18">
        <v>14.135680000000001</v>
      </c>
      <c r="BH13" s="18">
        <v>14.260479999999999</v>
      </c>
      <c r="BI13" s="18">
        <v>14.368639999999999</v>
      </c>
      <c r="BJ13" s="18">
        <v>14.385280000000002</v>
      </c>
      <c r="BK13" s="46">
        <f t="shared" ref="BK13:BN18" si="86">(BG13-$BG13)/$BG13*100</f>
        <v>0</v>
      </c>
      <c r="BL13" s="46">
        <f t="shared" si="86"/>
        <v>0.88287227781046751</v>
      </c>
      <c r="BM13" s="46">
        <f t="shared" si="86"/>
        <v>1.648028251912879</v>
      </c>
      <c r="BN13" s="46">
        <f t="shared" si="86"/>
        <v>1.7657445556209601</v>
      </c>
      <c r="BO13" s="30" t="s">
        <v>28</v>
      </c>
      <c r="BP13" s="18">
        <v>223.433671656</v>
      </c>
      <c r="BQ13" s="18">
        <v>226.58948946400002</v>
      </c>
      <c r="BR13" s="18">
        <v>213.33782360800001</v>
      </c>
      <c r="BS13" s="18">
        <v>248.283708816</v>
      </c>
      <c r="BT13" s="18">
        <v>255.76872776000002</v>
      </c>
      <c r="BU13" s="18">
        <v>261.61950370400001</v>
      </c>
      <c r="BV13" s="46">
        <f t="shared" ref="BV13:BY18" si="87">(BR13-$BR13)/$BR13*100</f>
        <v>0</v>
      </c>
      <c r="BW13" s="46">
        <f t="shared" si="87"/>
        <v>16.380538911005161</v>
      </c>
      <c r="BX13" s="46">
        <f t="shared" si="87"/>
        <v>19.88906769292123</v>
      </c>
      <c r="BY13" s="49">
        <f t="shared" si="87"/>
        <v>22.631561192222396</v>
      </c>
      <c r="BZ13" s="30" t="s">
        <v>28</v>
      </c>
      <c r="CA13" s="18">
        <v>0.1235835</v>
      </c>
      <c r="CB13" s="18">
        <v>0.13163016999999999</v>
      </c>
      <c r="CC13" s="18">
        <v>0.12441965000000001</v>
      </c>
      <c r="CD13" s="18">
        <v>0.14780007000000001</v>
      </c>
      <c r="CE13" s="18">
        <v>0.1658231</v>
      </c>
      <c r="CF13" s="18">
        <v>0.17182622</v>
      </c>
      <c r="CG13" s="46">
        <f>(CC13-$CC13)/$CC13*100</f>
        <v>0</v>
      </c>
      <c r="CH13" s="46">
        <f t="shared" ref="CH13:CH18" si="88">(CD13-$CC13)/$CC13*100</f>
        <v>18.791581554842825</v>
      </c>
      <c r="CI13" s="46">
        <f t="shared" ref="CI13:CI18" si="89">(CE13-$CC13)/$CC13*100</f>
        <v>33.277259661154801</v>
      </c>
      <c r="CJ13" s="46">
        <f t="shared" ref="CJ13:CJ18" si="90">(CF13-$CC13)/$CC13*100</f>
        <v>38.102156693094699</v>
      </c>
      <c r="CK13" s="30" t="s">
        <v>28</v>
      </c>
      <c r="CL13" s="18">
        <v>0.5729236593814433</v>
      </c>
      <c r="CM13" s="18">
        <v>0.58595847257731959</v>
      </c>
      <c r="CN13" s="18">
        <v>0.55989145261855666</v>
      </c>
      <c r="CO13" s="18">
        <v>0.64356068346391748</v>
      </c>
      <c r="CP13" s="18">
        <v>0.68055318290033995</v>
      </c>
      <c r="CQ13" s="18">
        <v>0.69294920164948448</v>
      </c>
      <c r="CR13" s="46">
        <f>(CN13-$CN13)/$CN13*100</f>
        <v>0</v>
      </c>
      <c r="CS13" s="46">
        <f t="shared" ref="CS13:CS18" si="91">(CO13-$CN13)/$CN13*100</f>
        <v>14.943830711122333</v>
      </c>
      <c r="CT13" s="46">
        <f t="shared" ref="CT13:CT18" si="92">(CP13-$CN13)/$CN13*100</f>
        <v>21.550914863490121</v>
      </c>
      <c r="CU13" s="46">
        <f t="shared" ref="CU13:CU18" si="93">(CQ13-$CN13)/$CN13*100</f>
        <v>23.764918790710226</v>
      </c>
      <c r="CV13" s="30" t="s">
        <v>28</v>
      </c>
      <c r="CW13" s="18">
        <v>9482.9849502450998</v>
      </c>
      <c r="CX13" s="18">
        <v>9656.3067352838243</v>
      </c>
      <c r="CY13" s="18">
        <v>9674.4616980728406</v>
      </c>
      <c r="CZ13" s="18">
        <v>11224.996481735894</v>
      </c>
      <c r="DA13" s="18">
        <v>11785.103286393265</v>
      </c>
      <c r="DB13" s="18">
        <v>11903.786500081533</v>
      </c>
      <c r="DC13" s="46">
        <f t="shared" ref="DC13:DF18" si="94">(CY13-$Z13)/$Z13*100</f>
        <v>0</v>
      </c>
      <c r="DD13" s="46">
        <f t="shared" si="94"/>
        <v>16.027091036723224</v>
      </c>
      <c r="DE13" s="46">
        <f t="shared" si="94"/>
        <v>21.816630776892378</v>
      </c>
      <c r="DF13" s="49">
        <f t="shared" si="94"/>
        <v>23.043398915443277</v>
      </c>
      <c r="DG13" s="30" t="s">
        <v>28</v>
      </c>
      <c r="DH13" s="18">
        <v>15.605994180607993</v>
      </c>
      <c r="DI13" s="18">
        <v>16.028363739647997</v>
      </c>
      <c r="DJ13" s="18">
        <v>16.282517761535999</v>
      </c>
      <c r="DK13" s="18">
        <v>17.24690978816</v>
      </c>
      <c r="DL13" s="18">
        <v>17.890319622655998</v>
      </c>
      <c r="DM13" s="18">
        <v>18.397521925119996</v>
      </c>
      <c r="DN13" s="46">
        <f>(DJ13-$DJ13)/$DJ13*100</f>
        <v>0</v>
      </c>
      <c r="DO13" s="46">
        <f t="shared" ref="DO13:DO18" si="95">(DK13-$DJ13)/$DJ13*100</f>
        <v>5.9228679541328235</v>
      </c>
      <c r="DP13" s="46">
        <f t="shared" ref="DP13:DP18" si="96">(DL13-$DJ13)/$DJ13*100</f>
        <v>9.8744056949109567</v>
      </c>
      <c r="DQ13" s="49">
        <f t="shared" ref="DQ13:DQ18" si="97">(DM13-$DJ13)/$DJ13*100</f>
        <v>12.989417205367626</v>
      </c>
      <c r="DR13" s="30" t="s">
        <v>28</v>
      </c>
      <c r="DS13" s="18">
        <v>60.212494572453515</v>
      </c>
      <c r="DT13" s="18">
        <v>59.40605468800716</v>
      </c>
      <c r="DU13" s="18">
        <v>59.062780848683673</v>
      </c>
      <c r="DV13" s="18">
        <v>62.782075129594503</v>
      </c>
      <c r="DW13" s="18">
        <v>63.555799456868286</v>
      </c>
      <c r="DX13" s="18">
        <v>63.03244874912339</v>
      </c>
      <c r="DY13" s="46">
        <f>(DU13-$DU13)/$DU13*100</f>
        <v>0</v>
      </c>
      <c r="DZ13" s="46">
        <f t="shared" ref="DZ13:DZ18" si="98">(DV13-$DU13)/$DU13*100</f>
        <v>6.2971878862925603</v>
      </c>
      <c r="EA13" s="46">
        <f t="shared" ref="EA13:EA18" si="99">(DW13-$DU13)/$DU13*100</f>
        <v>7.607191100086423</v>
      </c>
      <c r="EB13" s="49">
        <f t="shared" ref="EB13:EB18" si="100">(DX13-$DU13)/$DU13*100</f>
        <v>6.7210988771589282</v>
      </c>
    </row>
    <row r="14" spans="1:134" x14ac:dyDescent="0.3">
      <c r="A14" s="22" t="s">
        <v>29</v>
      </c>
      <c r="B14" s="70">
        <v>132.92151565599906</v>
      </c>
      <c r="C14" s="70">
        <v>129.43683855000037</v>
      </c>
      <c r="D14" s="70">
        <v>130.87837233100009</v>
      </c>
      <c r="E14" s="70">
        <v>150.00297400700052</v>
      </c>
      <c r="F14" s="70">
        <v>167.3595874909991</v>
      </c>
      <c r="G14" s="70">
        <v>171.18500959200136</v>
      </c>
      <c r="H14" s="36">
        <f t="shared" si="80"/>
        <v>0</v>
      </c>
      <c r="I14" s="36">
        <f t="shared" si="80"/>
        <v>14.612499632584852</v>
      </c>
      <c r="J14" s="36">
        <f t="shared" si="80"/>
        <v>27.874135741645379</v>
      </c>
      <c r="K14" s="36">
        <f t="shared" si="80"/>
        <v>30.797019051446568</v>
      </c>
      <c r="L14" s="30" t="s">
        <v>29</v>
      </c>
      <c r="M14" s="70">
        <v>37.476299542543799</v>
      </c>
      <c r="N14" s="70">
        <v>37.580865235779541</v>
      </c>
      <c r="O14" s="70">
        <v>38.900941249478187</v>
      </c>
      <c r="P14" s="70">
        <v>44.273638615387014</v>
      </c>
      <c r="Q14" s="70">
        <v>47.769318525796727</v>
      </c>
      <c r="R14" s="70">
        <v>48.636787825511476</v>
      </c>
      <c r="S14" s="46">
        <f t="shared" ref="S14:S18" si="101">(O14-$O14)/$O14*100</f>
        <v>0</v>
      </c>
      <c r="T14" s="46">
        <f t="shared" si="81"/>
        <v>13.811227166594319</v>
      </c>
      <c r="U14" s="46">
        <f t="shared" ref="U14:U18" si="102">(Q14-$O14)/$O14*100</f>
        <v>22.797333410120249</v>
      </c>
      <c r="V14" s="46">
        <f t="shared" si="82"/>
        <v>25.027277652732593</v>
      </c>
      <c r="W14" s="30" t="s">
        <v>29</v>
      </c>
      <c r="X14" s="18">
        <v>10128.866589710828</v>
      </c>
      <c r="Y14" s="18">
        <v>10044.508815385256</v>
      </c>
      <c r="Z14" s="18">
        <v>9952.4997138501258</v>
      </c>
      <c r="AA14" s="18">
        <v>11888.427317817101</v>
      </c>
      <c r="AB14" s="18">
        <v>12161.717191072865</v>
      </c>
      <c r="AC14" s="18">
        <v>12120.890810143759</v>
      </c>
      <c r="AD14" s="46">
        <f t="shared" si="83"/>
        <v>0</v>
      </c>
      <c r="AE14" s="46">
        <f t="shared" si="83"/>
        <v>19.451672038461794</v>
      </c>
      <c r="AF14" s="46">
        <f t="shared" si="83"/>
        <v>22.197614074264596</v>
      </c>
      <c r="AG14" s="49">
        <f t="shared" si="83"/>
        <v>21.787401744669744</v>
      </c>
      <c r="AH14" s="30" t="s">
        <v>29</v>
      </c>
      <c r="AI14" s="18">
        <v>0.69989077104178921</v>
      </c>
      <c r="AJ14" s="18">
        <v>0.68655742804171482</v>
      </c>
      <c r="AK14" s="18">
        <v>0.68170195346704865</v>
      </c>
      <c r="AL14" s="18">
        <v>0.78359179043280158</v>
      </c>
      <c r="AM14" s="18">
        <v>0.8020550689342405</v>
      </c>
      <c r="AN14" s="18">
        <v>0.79299735873015875</v>
      </c>
      <c r="AO14" s="46">
        <f t="shared" si="84"/>
        <v>0</v>
      </c>
      <c r="AP14" s="46">
        <f t="shared" si="84"/>
        <v>14.946390640008334</v>
      </c>
      <c r="AQ14" s="46">
        <f t="shared" si="84"/>
        <v>17.654799851326718</v>
      </c>
      <c r="AR14" s="49">
        <f t="shared" si="84"/>
        <v>16.326109188491532</v>
      </c>
      <c r="AS14" s="30" t="s">
        <v>29</v>
      </c>
      <c r="AT14" s="18">
        <v>9.8934319743999986</v>
      </c>
      <c r="AU14" s="18">
        <v>9.8591843650559987</v>
      </c>
      <c r="AV14" s="18">
        <v>9.8972216412159995</v>
      </c>
      <c r="AW14" s="18">
        <v>11.448213370879998</v>
      </c>
      <c r="AX14" s="18">
        <v>11.771345178112</v>
      </c>
      <c r="AY14" s="18">
        <v>11.638409875455999</v>
      </c>
      <c r="AZ14" s="46">
        <f t="shared" si="85"/>
        <v>0</v>
      </c>
      <c r="BA14" s="46">
        <f t="shared" si="85"/>
        <v>15.670981068111548</v>
      </c>
      <c r="BB14" s="46">
        <f t="shared" si="85"/>
        <v>18.935854978647733</v>
      </c>
      <c r="BC14" s="49">
        <f t="shared" si="85"/>
        <v>17.592697196847578</v>
      </c>
      <c r="BD14" s="30" t="s">
        <v>29</v>
      </c>
      <c r="BE14" s="18">
        <v>14.135680000000001</v>
      </c>
      <c r="BF14" s="18">
        <v>14.36032</v>
      </c>
      <c r="BG14" s="18">
        <v>14.5184</v>
      </c>
      <c r="BH14" s="18">
        <v>14.609920000000001</v>
      </c>
      <c r="BI14" s="18">
        <v>14.676479999999998</v>
      </c>
      <c r="BJ14" s="18">
        <v>14.676479999999998</v>
      </c>
      <c r="BK14" s="46">
        <f t="shared" si="86"/>
        <v>0</v>
      </c>
      <c r="BL14" s="46">
        <f t="shared" si="86"/>
        <v>0.63037249283668262</v>
      </c>
      <c r="BM14" s="46">
        <f t="shared" si="86"/>
        <v>1.0888252148997013</v>
      </c>
      <c r="BN14" s="46">
        <f t="shared" si="86"/>
        <v>1.0888252148997013</v>
      </c>
      <c r="BO14" s="30" t="s">
        <v>29</v>
      </c>
      <c r="BP14" s="18">
        <v>226.91917414400001</v>
      </c>
      <c r="BQ14" s="18">
        <v>220.23020801600001</v>
      </c>
      <c r="BR14" s="18">
        <v>219.10485251199998</v>
      </c>
      <c r="BS14" s="18">
        <v>266.72627404799999</v>
      </c>
      <c r="BT14" s="18">
        <v>274.54848023199997</v>
      </c>
      <c r="BU14" s="18">
        <v>266.34389828799999</v>
      </c>
      <c r="BV14" s="46">
        <f t="shared" si="87"/>
        <v>0</v>
      </c>
      <c r="BW14" s="46">
        <f t="shared" si="87"/>
        <v>21.734535310390658</v>
      </c>
      <c r="BX14" s="46">
        <f t="shared" si="87"/>
        <v>25.304609680866584</v>
      </c>
      <c r="BY14" s="49">
        <f t="shared" si="87"/>
        <v>21.560018061860504</v>
      </c>
      <c r="BZ14" s="30" t="s">
        <v>29</v>
      </c>
      <c r="CA14" s="18">
        <v>0.13053576</v>
      </c>
      <c r="CB14" s="18">
        <v>0.13022188000000001</v>
      </c>
      <c r="CC14" s="18">
        <v>0.12637367999999999</v>
      </c>
      <c r="CD14" s="18">
        <v>0.16565447999999999</v>
      </c>
      <c r="CE14" s="18">
        <v>0.17947688000000001</v>
      </c>
      <c r="CF14" s="18">
        <v>0.17993519999999999</v>
      </c>
      <c r="CG14" s="46">
        <f t="shared" ref="CG14:CG18" si="103">(CC14-$CC14)/$CC14*100</f>
        <v>0</v>
      </c>
      <c r="CH14" s="46">
        <f t="shared" si="88"/>
        <v>31.083054636060297</v>
      </c>
      <c r="CI14" s="46">
        <f t="shared" si="89"/>
        <v>42.020775212053671</v>
      </c>
      <c r="CJ14" s="46">
        <f t="shared" si="90"/>
        <v>42.383445666850889</v>
      </c>
      <c r="CK14" s="30" t="s">
        <v>29</v>
      </c>
      <c r="CL14" s="18">
        <v>0.59127652508590689</v>
      </c>
      <c r="CM14" s="18">
        <v>0.57970326570446362</v>
      </c>
      <c r="CN14" s="18">
        <v>0.57106194144329891</v>
      </c>
      <c r="CO14" s="18">
        <v>0.7001780808247422</v>
      </c>
      <c r="CP14" s="18">
        <v>0.72681443216494845</v>
      </c>
      <c r="CQ14" s="18">
        <v>0.71455885415807185</v>
      </c>
      <c r="CR14" s="46">
        <f t="shared" ref="CR14:CR18" si="104">(CN14-$CN14)/$CN14*100</f>
        <v>0</v>
      </c>
      <c r="CS14" s="46">
        <f t="shared" si="91"/>
        <v>22.609830915209624</v>
      </c>
      <c r="CT14" s="46">
        <f t="shared" si="92"/>
        <v>27.274185060906269</v>
      </c>
      <c r="CU14" s="46">
        <f t="shared" si="93"/>
        <v>25.128081964646359</v>
      </c>
      <c r="CV14" s="30" t="s">
        <v>29</v>
      </c>
      <c r="CW14" s="18">
        <v>10128.866589710828</v>
      </c>
      <c r="CX14" s="18">
        <v>10044.508815385256</v>
      </c>
      <c r="CY14" s="18">
        <v>9952.4997138501258</v>
      </c>
      <c r="CZ14" s="18">
        <v>11888.427317817101</v>
      </c>
      <c r="DA14" s="18">
        <v>12161.717191072865</v>
      </c>
      <c r="DB14" s="18">
        <v>12120.890810143759</v>
      </c>
      <c r="DC14" s="46">
        <f t="shared" si="94"/>
        <v>0</v>
      </c>
      <c r="DD14" s="46">
        <f t="shared" si="94"/>
        <v>19.451672038461794</v>
      </c>
      <c r="DE14" s="46">
        <f t="shared" si="94"/>
        <v>22.197614074264596</v>
      </c>
      <c r="DF14" s="49">
        <f t="shared" si="94"/>
        <v>21.787401744669744</v>
      </c>
      <c r="DG14" s="30" t="s">
        <v>29</v>
      </c>
      <c r="DH14" s="18">
        <v>17.009880695807997</v>
      </c>
      <c r="DI14" s="18">
        <v>17.321806607871999</v>
      </c>
      <c r="DJ14" s="18">
        <v>17.389093722623997</v>
      </c>
      <c r="DK14" s="18">
        <v>18.637033592319998</v>
      </c>
      <c r="DL14" s="18">
        <v>19.467372201471996</v>
      </c>
      <c r="DM14" s="18">
        <v>19.717548704256</v>
      </c>
      <c r="DN14" s="46">
        <f t="shared" ref="DN14:DN18" si="105">(DJ14-$DJ14)/$DJ14*100</f>
        <v>0</v>
      </c>
      <c r="DO14" s="46">
        <f t="shared" si="95"/>
        <v>7.1765664709275505</v>
      </c>
      <c r="DP14" s="46">
        <f t="shared" si="96"/>
        <v>11.951620435193034</v>
      </c>
      <c r="DQ14" s="49">
        <f t="shared" si="97"/>
        <v>13.390318200439497</v>
      </c>
      <c r="DR14" s="30" t="s">
        <v>29</v>
      </c>
      <c r="DS14" s="18">
        <v>58.162853410477986</v>
      </c>
      <c r="DT14" s="18">
        <v>56.917760302065915</v>
      </c>
      <c r="DU14" s="18">
        <v>56.916259116708687</v>
      </c>
      <c r="DV14" s="18">
        <v>61.427229361209122</v>
      </c>
      <c r="DW14" s="18">
        <v>60.467047407774579</v>
      </c>
      <c r="DX14" s="18">
        <v>59.025642842428319</v>
      </c>
      <c r="DY14" s="46">
        <f t="shared" ref="DY14:DY18" si="106">(DU14-$DU14)/$DU14*100</f>
        <v>0</v>
      </c>
      <c r="DZ14" s="46">
        <f t="shared" si="98"/>
        <v>7.9256267268910623</v>
      </c>
      <c r="EA14" s="46">
        <f t="shared" si="99"/>
        <v>6.2386185356716473</v>
      </c>
      <c r="EB14" s="49">
        <f t="shared" si="100"/>
        <v>3.7061180029317624</v>
      </c>
    </row>
    <row r="15" spans="1:134" x14ac:dyDescent="0.3">
      <c r="A15" s="22" t="s">
        <v>30</v>
      </c>
      <c r="B15" s="70">
        <v>125.28222141000037</v>
      </c>
      <c r="C15" s="70">
        <v>124.60069071100133</v>
      </c>
      <c r="D15" s="70">
        <v>124.00075263999976</v>
      </c>
      <c r="E15" s="70">
        <v>146.62334807599868</v>
      </c>
      <c r="F15" s="70">
        <v>149.69777967200045</v>
      </c>
      <c r="G15" s="70">
        <v>154.79251815299932</v>
      </c>
      <c r="H15" s="36">
        <f t="shared" si="80"/>
        <v>0</v>
      </c>
      <c r="I15" s="36">
        <f t="shared" si="80"/>
        <v>18.243917842722347</v>
      </c>
      <c r="J15" s="36">
        <f t="shared" si="80"/>
        <v>20.723283113131224</v>
      </c>
      <c r="K15" s="36">
        <f t="shared" si="80"/>
        <v>24.831918240363045</v>
      </c>
      <c r="L15" s="30" t="s">
        <v>30</v>
      </c>
      <c r="M15" s="70">
        <v>36.795924100220162</v>
      </c>
      <c r="N15" s="70">
        <v>37.617259075690129</v>
      </c>
      <c r="O15" s="70">
        <v>38.75371693726386</v>
      </c>
      <c r="P15" s="70">
        <v>44.964383661952994</v>
      </c>
      <c r="Q15" s="70">
        <v>45.40734586348043</v>
      </c>
      <c r="R15" s="70">
        <v>45.981796444727237</v>
      </c>
      <c r="S15" s="46">
        <f t="shared" si="101"/>
        <v>0</v>
      </c>
      <c r="T15" s="46">
        <f t="shared" si="81"/>
        <v>16.025989803102554</v>
      </c>
      <c r="U15" s="46">
        <f t="shared" si="102"/>
        <v>17.169008425663382</v>
      </c>
      <c r="V15" s="46">
        <f t="shared" si="82"/>
        <v>18.651319353868676</v>
      </c>
      <c r="W15" s="30" t="s">
        <v>30</v>
      </c>
      <c r="X15" s="18">
        <v>10259.706923023741</v>
      </c>
      <c r="Y15" s="18">
        <v>10026.974331892729</v>
      </c>
      <c r="Z15" s="18">
        <v>10150.108034207968</v>
      </c>
      <c r="AA15" s="18">
        <v>11955.41057148136</v>
      </c>
      <c r="AB15" s="18">
        <v>12194.613282064538</v>
      </c>
      <c r="AC15" s="18">
        <v>11624.247357936407</v>
      </c>
      <c r="AD15" s="46">
        <f t="shared" si="83"/>
        <v>0</v>
      </c>
      <c r="AE15" s="46">
        <f t="shared" si="83"/>
        <v>17.786042583873474</v>
      </c>
      <c r="AF15" s="46">
        <f t="shared" si="83"/>
        <v>20.142694451784788</v>
      </c>
      <c r="AG15" s="49">
        <f t="shared" si="83"/>
        <v>14.523385551762447</v>
      </c>
      <c r="AH15" s="30" t="s">
        <v>30</v>
      </c>
      <c r="AI15" s="18">
        <v>0.68717632113007632</v>
      </c>
      <c r="AJ15" s="18">
        <v>0.69166495501730096</v>
      </c>
      <c r="AK15" s="18">
        <v>0.70182033821510292</v>
      </c>
      <c r="AL15" s="18">
        <v>0.79170426772908353</v>
      </c>
      <c r="AM15" s="18">
        <v>0.80382558003403271</v>
      </c>
      <c r="AN15" s="18">
        <v>0.76210735231638405</v>
      </c>
      <c r="AO15" s="46">
        <f t="shared" si="84"/>
        <v>0</v>
      </c>
      <c r="AP15" s="46">
        <f t="shared" si="84"/>
        <v>12.807256304737043</v>
      </c>
      <c r="AQ15" s="46">
        <f t="shared" si="84"/>
        <v>14.534380989635256</v>
      </c>
      <c r="AR15" s="49">
        <f t="shared" si="84"/>
        <v>8.5900921957613008</v>
      </c>
      <c r="AS15" s="30" t="s">
        <v>30</v>
      </c>
      <c r="AT15" s="18">
        <v>9.7137045790719974</v>
      </c>
      <c r="AU15" s="18">
        <v>9.9785673062399987</v>
      </c>
      <c r="AV15" s="18">
        <v>10.206825833983999</v>
      </c>
      <c r="AW15" s="18">
        <v>11.573322994687999</v>
      </c>
      <c r="AX15" s="18">
        <v>11.790642220031998</v>
      </c>
      <c r="AY15" s="18">
        <v>11.223097713151997</v>
      </c>
      <c r="AZ15" s="46">
        <f t="shared" si="85"/>
        <v>0</v>
      </c>
      <c r="BA15" s="46">
        <f t="shared" si="85"/>
        <v>13.388071697610417</v>
      </c>
      <c r="BB15" s="46">
        <f t="shared" si="85"/>
        <v>15.51722750842505</v>
      </c>
      <c r="BC15" s="49">
        <f t="shared" si="85"/>
        <v>9.9567867199642439</v>
      </c>
      <c r="BD15" s="30" t="s">
        <v>30</v>
      </c>
      <c r="BE15" s="18">
        <v>14.135680000000001</v>
      </c>
      <c r="BF15" s="18">
        <v>14.426880000000001</v>
      </c>
      <c r="BG15" s="18">
        <v>14.54336</v>
      </c>
      <c r="BH15" s="18">
        <v>14.61824</v>
      </c>
      <c r="BI15" s="18">
        <v>14.66816</v>
      </c>
      <c r="BJ15" s="18">
        <v>14.726399999999998</v>
      </c>
      <c r="BK15" s="46">
        <f t="shared" si="86"/>
        <v>0</v>
      </c>
      <c r="BL15" s="46">
        <f t="shared" si="86"/>
        <v>0.5148741418764321</v>
      </c>
      <c r="BM15" s="46">
        <f t="shared" si="86"/>
        <v>0.85812356979405346</v>
      </c>
      <c r="BN15" s="46">
        <f t="shared" si="86"/>
        <v>1.2585812356979289</v>
      </c>
      <c r="BO15" s="30" t="s">
        <v>30</v>
      </c>
      <c r="BP15" s="18">
        <v>221.582196576</v>
      </c>
      <c r="BQ15" s="18">
        <v>219.23306412800002</v>
      </c>
      <c r="BR15" s="18">
        <v>219.54383578400001</v>
      </c>
      <c r="BS15" s="18">
        <v>256.70944540800002</v>
      </c>
      <c r="BT15" s="18">
        <v>252.54894246399999</v>
      </c>
      <c r="BU15" s="18">
        <v>238.296705712</v>
      </c>
      <c r="BV15" s="46">
        <f t="shared" si="87"/>
        <v>0</v>
      </c>
      <c r="BW15" s="46">
        <f t="shared" si="87"/>
        <v>16.928559843768831</v>
      </c>
      <c r="BX15" s="46">
        <f t="shared" si="87"/>
        <v>15.033492770196622</v>
      </c>
      <c r="BY15" s="49">
        <f t="shared" si="87"/>
        <v>8.5417428647143421</v>
      </c>
      <c r="BZ15" s="30" t="s">
        <v>30</v>
      </c>
      <c r="CA15" s="18">
        <v>0.12846859999999999</v>
      </c>
      <c r="CB15" s="18">
        <v>0.13632963000000001</v>
      </c>
      <c r="CC15" s="18">
        <v>0.13500569000000001</v>
      </c>
      <c r="CD15" s="18">
        <v>0.16634747</v>
      </c>
      <c r="CE15" s="18">
        <v>0.17385674000000001</v>
      </c>
      <c r="CF15" s="18">
        <v>0.17728624000000001</v>
      </c>
      <c r="CG15" s="46">
        <f t="shared" si="103"/>
        <v>0</v>
      </c>
      <c r="CH15" s="46">
        <f t="shared" si="88"/>
        <v>23.215154857547102</v>
      </c>
      <c r="CI15" s="46">
        <f t="shared" si="89"/>
        <v>28.777342643854485</v>
      </c>
      <c r="CJ15" s="46">
        <f t="shared" si="90"/>
        <v>31.317605946830827</v>
      </c>
      <c r="CK15" s="30" t="s">
        <v>30</v>
      </c>
      <c r="CL15" s="18">
        <v>0.58085539271477293</v>
      </c>
      <c r="CM15" s="18">
        <v>0.5918929627491446</v>
      </c>
      <c r="CN15" s="18">
        <v>0.59031823120275284</v>
      </c>
      <c r="CO15" s="18">
        <v>0.69101765360824741</v>
      </c>
      <c r="CP15" s="18">
        <v>0.68531936852234043</v>
      </c>
      <c r="CQ15" s="18">
        <v>0.66611046845360822</v>
      </c>
      <c r="CR15" s="46">
        <f t="shared" si="104"/>
        <v>0</v>
      </c>
      <c r="CS15" s="46">
        <f t="shared" si="91"/>
        <v>17.058497786917915</v>
      </c>
      <c r="CT15" s="46">
        <f t="shared" si="92"/>
        <v>16.09320740882864</v>
      </c>
      <c r="CU15" s="46">
        <f t="shared" si="93"/>
        <v>12.83921675541535</v>
      </c>
      <c r="CV15" s="30" t="s">
        <v>30</v>
      </c>
      <c r="CW15" s="18">
        <v>10259.706923023741</v>
      </c>
      <c r="CX15" s="18">
        <v>10026.974331892729</v>
      </c>
      <c r="CY15" s="18">
        <v>10150.108034207968</v>
      </c>
      <c r="CZ15" s="18">
        <v>11955.41057148136</v>
      </c>
      <c r="DA15" s="18">
        <v>12194.613282064538</v>
      </c>
      <c r="DB15" s="18">
        <v>11624.247357936407</v>
      </c>
      <c r="DC15" s="46">
        <f t="shared" si="94"/>
        <v>0</v>
      </c>
      <c r="DD15" s="46">
        <f t="shared" si="94"/>
        <v>17.786042583873474</v>
      </c>
      <c r="DE15" s="46">
        <f t="shared" si="94"/>
        <v>20.142694451784788</v>
      </c>
      <c r="DF15" s="49">
        <f t="shared" si="94"/>
        <v>14.523385551762447</v>
      </c>
      <c r="DG15" s="30" t="s">
        <v>30</v>
      </c>
      <c r="DH15" s="18">
        <v>16.410526159871999</v>
      </c>
      <c r="DI15" s="18">
        <v>17.168390906368</v>
      </c>
      <c r="DJ15" s="18">
        <v>17.418712516608</v>
      </c>
      <c r="DK15" s="18">
        <v>18.257074780671999</v>
      </c>
      <c r="DL15" s="18">
        <v>18.969890973696</v>
      </c>
      <c r="DM15" s="18">
        <v>19.004991229952001</v>
      </c>
      <c r="DN15" s="46">
        <f t="shared" si="105"/>
        <v>0</v>
      </c>
      <c r="DO15" s="46">
        <f t="shared" si="95"/>
        <v>4.8129978795198349</v>
      </c>
      <c r="DP15" s="46">
        <f t="shared" si="96"/>
        <v>8.9052417370630401</v>
      </c>
      <c r="DQ15" s="49">
        <f t="shared" si="97"/>
        <v>9.1067506386109294</v>
      </c>
      <c r="DR15" s="30" t="s">
        <v>30</v>
      </c>
      <c r="DS15" s="18">
        <v>59.191914289893575</v>
      </c>
      <c r="DT15" s="18">
        <v>58.121738727062692</v>
      </c>
      <c r="DU15" s="18">
        <v>58.596901603676073</v>
      </c>
      <c r="DV15" s="18">
        <v>63.390894399688783</v>
      </c>
      <c r="DW15" s="18">
        <v>62.154507036340476</v>
      </c>
      <c r="DX15" s="18">
        <v>59.053422216077188</v>
      </c>
      <c r="DY15" s="46">
        <f t="shared" si="106"/>
        <v>0</v>
      </c>
      <c r="DZ15" s="46">
        <f t="shared" si="98"/>
        <v>8.1813076541780134</v>
      </c>
      <c r="EA15" s="46">
        <f t="shared" si="99"/>
        <v>6.0713200447465576</v>
      </c>
      <c r="EB15" s="49">
        <f t="shared" si="100"/>
        <v>0.77908660681211561</v>
      </c>
      <c r="ED15" s="58">
        <f>46.052861/2</f>
        <v>23.0264305</v>
      </c>
    </row>
    <row r="16" spans="1:134" x14ac:dyDescent="0.3">
      <c r="A16" s="22" t="s">
        <v>31</v>
      </c>
      <c r="B16" s="70">
        <v>133.57444710100017</v>
      </c>
      <c r="C16" s="70">
        <v>131.22013684900068</v>
      </c>
      <c r="D16" s="70">
        <v>127.93145352200051</v>
      </c>
      <c r="E16" s="70">
        <v>154.29755072100127</v>
      </c>
      <c r="F16" s="70">
        <v>165.55024228099981</v>
      </c>
      <c r="G16" s="70">
        <v>153.51428034899922</v>
      </c>
      <c r="H16" s="36">
        <f t="shared" si="80"/>
        <v>0</v>
      </c>
      <c r="I16" s="36">
        <f t="shared" si="80"/>
        <v>20.609550249866079</v>
      </c>
      <c r="J16" s="36">
        <f t="shared" si="80"/>
        <v>29.405425892804349</v>
      </c>
      <c r="K16" s="36">
        <f t="shared" si="80"/>
        <v>19.997292395805701</v>
      </c>
      <c r="L16" s="30" t="s">
        <v>31</v>
      </c>
      <c r="M16" s="70">
        <v>36.556034520681202</v>
      </c>
      <c r="N16" s="70">
        <v>36.975431024412472</v>
      </c>
      <c r="O16" s="70">
        <v>37.250198059037835</v>
      </c>
      <c r="P16" s="70">
        <v>44.177340055581759</v>
      </c>
      <c r="Q16" s="70">
        <v>46.602357234906293</v>
      </c>
      <c r="R16" s="70">
        <v>43.789406421534373</v>
      </c>
      <c r="S16" s="46">
        <f t="shared" si="101"/>
        <v>0</v>
      </c>
      <c r="T16" s="46">
        <f t="shared" si="81"/>
        <v>18.59625547645437</v>
      </c>
      <c r="U16" s="46">
        <f t="shared" si="102"/>
        <v>25.106334095314665</v>
      </c>
      <c r="V16" s="46">
        <f t="shared" si="82"/>
        <v>17.554828439120101</v>
      </c>
      <c r="W16" s="30" t="s">
        <v>31</v>
      </c>
      <c r="X16" s="18">
        <v>9133.7152615828327</v>
      </c>
      <c r="Y16" s="18">
        <v>9179.1739108614165</v>
      </c>
      <c r="Z16" s="18">
        <v>9146.8132217727725</v>
      </c>
      <c r="AA16" s="18">
        <v>10861.076115131887</v>
      </c>
      <c r="AB16" s="18">
        <v>11265.935273872501</v>
      </c>
      <c r="AC16" s="18">
        <v>10534.935018447972</v>
      </c>
      <c r="AD16" s="46">
        <f t="shared" si="83"/>
        <v>0</v>
      </c>
      <c r="AE16" s="46">
        <f t="shared" si="83"/>
        <v>18.741640960575648</v>
      </c>
      <c r="AF16" s="46">
        <f t="shared" si="83"/>
        <v>23.167872795909293</v>
      </c>
      <c r="AG16" s="49">
        <f t="shared" si="83"/>
        <v>15.176015547917387</v>
      </c>
      <c r="AH16" s="30" t="s">
        <v>31</v>
      </c>
      <c r="AI16" s="18">
        <v>0.66308159903030295</v>
      </c>
      <c r="AJ16" s="18">
        <v>0.65299980500595922</v>
      </c>
      <c r="AK16" s="18">
        <v>0.65358958540317835</v>
      </c>
      <c r="AL16" s="18">
        <v>0.74702649232571749</v>
      </c>
      <c r="AM16" s="18">
        <v>0.77074047478159557</v>
      </c>
      <c r="AN16" s="18">
        <v>0.72487062910360867</v>
      </c>
      <c r="AO16" s="46">
        <f t="shared" si="84"/>
        <v>0</v>
      </c>
      <c r="AP16" s="46">
        <f t="shared" si="84"/>
        <v>14.295960188059137</v>
      </c>
      <c r="AQ16" s="46">
        <f t="shared" si="84"/>
        <v>17.924228291696327</v>
      </c>
      <c r="AR16" s="49">
        <f t="shared" si="84"/>
        <v>10.90608621868712</v>
      </c>
      <c r="AS16" s="30" t="s">
        <v>31</v>
      </c>
      <c r="AT16" s="18">
        <v>9.1027841914880003</v>
      </c>
      <c r="AU16" s="18">
        <v>9.1165041576959958</v>
      </c>
      <c r="AV16" s="18">
        <v>9.238933230592</v>
      </c>
      <c r="AW16" s="18">
        <v>10.609449530368</v>
      </c>
      <c r="AX16" s="18">
        <v>11.010366808063997</v>
      </c>
      <c r="AY16" s="18">
        <v>10.361126803455997</v>
      </c>
      <c r="AZ16" s="46">
        <f t="shared" si="85"/>
        <v>0</v>
      </c>
      <c r="BA16" s="46">
        <f t="shared" si="85"/>
        <v>14.83414010654325</v>
      </c>
      <c r="BB16" s="46">
        <f t="shared" si="85"/>
        <v>19.173572676187529</v>
      </c>
      <c r="BC16" s="49">
        <f t="shared" si="85"/>
        <v>12.146354398884327</v>
      </c>
      <c r="BD16" s="30" t="s">
        <v>31</v>
      </c>
      <c r="BE16" s="18">
        <v>13.728000000000002</v>
      </c>
      <c r="BF16" s="18">
        <v>13.96096</v>
      </c>
      <c r="BG16" s="18">
        <v>14.135680000000001</v>
      </c>
      <c r="BH16" s="18">
        <v>14.202240000000002</v>
      </c>
      <c r="BI16" s="18">
        <v>14.285440000000001</v>
      </c>
      <c r="BJ16" s="18">
        <v>14.293760000000001</v>
      </c>
      <c r="BK16" s="46">
        <f t="shared" si="86"/>
        <v>0</v>
      </c>
      <c r="BL16" s="46">
        <f t="shared" si="86"/>
        <v>0.47086521483226024</v>
      </c>
      <c r="BM16" s="46">
        <f t="shared" si="86"/>
        <v>1.0594467333725761</v>
      </c>
      <c r="BN16" s="46">
        <f t="shared" si="86"/>
        <v>1.1183048852266038</v>
      </c>
      <c r="BO16" s="30" t="s">
        <v>31</v>
      </c>
      <c r="BP16" s="18">
        <v>222.87639816000001</v>
      </c>
      <c r="BQ16" s="18">
        <v>217.35156092000003</v>
      </c>
      <c r="BR16" s="18">
        <v>213.72634649600002</v>
      </c>
      <c r="BS16" s="18">
        <v>249.86907888800002</v>
      </c>
      <c r="BT16" s="18">
        <v>252.23604463200002</v>
      </c>
      <c r="BU16" s="18">
        <v>241.10073665599998</v>
      </c>
      <c r="BV16" s="46">
        <f t="shared" si="87"/>
        <v>0</v>
      </c>
      <c r="BW16" s="46">
        <f t="shared" si="87"/>
        <v>16.910751989426078</v>
      </c>
      <c r="BX16" s="46">
        <f t="shared" si="87"/>
        <v>18.018226937089725</v>
      </c>
      <c r="BY16" s="49">
        <f t="shared" si="87"/>
        <v>12.808149584175055</v>
      </c>
      <c r="BZ16" s="30" t="s">
        <v>31</v>
      </c>
      <c r="CA16" s="18">
        <v>0.11400258000000001</v>
      </c>
      <c r="CB16" s="18">
        <v>0.11778553</v>
      </c>
      <c r="CC16" s="18">
        <v>0.1194815</v>
      </c>
      <c r="CD16" s="18">
        <v>0.14614743999999999</v>
      </c>
      <c r="CE16" s="18">
        <v>0.15637993</v>
      </c>
      <c r="CF16" s="18">
        <v>0.15619405</v>
      </c>
      <c r="CG16" s="46">
        <f t="shared" si="103"/>
        <v>0</v>
      </c>
      <c r="CH16" s="46">
        <f t="shared" si="88"/>
        <v>22.318049237748088</v>
      </c>
      <c r="CI16" s="46">
        <f t="shared" si="89"/>
        <v>30.882128195578389</v>
      </c>
      <c r="CJ16" s="46">
        <f t="shared" si="90"/>
        <v>30.726555994024174</v>
      </c>
      <c r="CK16" s="30" t="s">
        <v>31</v>
      </c>
      <c r="CL16" s="18">
        <v>0.55622808549827807</v>
      </c>
      <c r="CM16" s="18">
        <v>0.55404797388316529</v>
      </c>
      <c r="CN16" s="18">
        <v>0.54993055312714412</v>
      </c>
      <c r="CO16" s="18">
        <v>0.65002180783505159</v>
      </c>
      <c r="CP16" s="18">
        <v>0.66220769976631932</v>
      </c>
      <c r="CQ16" s="18">
        <v>0.64630343615120645</v>
      </c>
      <c r="CR16" s="46">
        <f t="shared" si="104"/>
        <v>0</v>
      </c>
      <c r="CS16" s="46">
        <f t="shared" si="91"/>
        <v>18.200708096457834</v>
      </c>
      <c r="CT16" s="46">
        <f t="shared" si="92"/>
        <v>20.416604605930434</v>
      </c>
      <c r="CU16" s="46">
        <f t="shared" si="93"/>
        <v>17.524555141743665</v>
      </c>
      <c r="CV16" s="30" t="s">
        <v>31</v>
      </c>
      <c r="CW16" s="18">
        <v>9133.7152615828327</v>
      </c>
      <c r="CX16" s="18">
        <v>9179.1739108614165</v>
      </c>
      <c r="CY16" s="18">
        <v>9146.8132217727725</v>
      </c>
      <c r="CZ16" s="18">
        <v>10861.076115131887</v>
      </c>
      <c r="DA16" s="18">
        <v>11265.935273872501</v>
      </c>
      <c r="DB16" s="18">
        <v>10534.935018447972</v>
      </c>
      <c r="DC16" s="46">
        <f t="shared" si="94"/>
        <v>0</v>
      </c>
      <c r="DD16" s="46">
        <f t="shared" si="94"/>
        <v>18.741640960575648</v>
      </c>
      <c r="DE16" s="46">
        <f t="shared" si="94"/>
        <v>23.167872795909293</v>
      </c>
      <c r="DF16" s="49">
        <f t="shared" si="94"/>
        <v>15.176015547917387</v>
      </c>
      <c r="DG16" s="30" t="s">
        <v>31</v>
      </c>
      <c r="DH16" s="18">
        <v>15.813397729791998</v>
      </c>
      <c r="DI16" s="18">
        <v>16.405665622527998</v>
      </c>
      <c r="DJ16" s="18">
        <v>16.545650447871999</v>
      </c>
      <c r="DK16" s="18">
        <v>17.395706798079999</v>
      </c>
      <c r="DL16" s="18">
        <v>18.20177871616</v>
      </c>
      <c r="DM16" s="18">
        <v>18.081823219199997</v>
      </c>
      <c r="DN16" s="46">
        <f t="shared" si="105"/>
        <v>0</v>
      </c>
      <c r="DO16" s="46">
        <f t="shared" si="95"/>
        <v>5.1376423845417873</v>
      </c>
      <c r="DP16" s="46">
        <f t="shared" si="96"/>
        <v>10.009447942259662</v>
      </c>
      <c r="DQ16" s="49">
        <f t="shared" si="97"/>
        <v>9.2844507755545553</v>
      </c>
      <c r="DR16" s="30" t="s">
        <v>31</v>
      </c>
      <c r="DS16" s="18">
        <v>57.563746558645079</v>
      </c>
      <c r="DT16" s="18">
        <v>55.569242769262331</v>
      </c>
      <c r="DU16" s="18">
        <v>55.839045190153016</v>
      </c>
      <c r="DV16" s="18">
        <v>60.988896016222739</v>
      </c>
      <c r="DW16" s="18">
        <v>60.490609075961984</v>
      </c>
      <c r="DX16" s="18">
        <v>57.301338907318502</v>
      </c>
      <c r="DY16" s="46">
        <f t="shared" si="106"/>
        <v>0</v>
      </c>
      <c r="DZ16" s="46">
        <f t="shared" si="98"/>
        <v>9.2226699230485369</v>
      </c>
      <c r="EA16" s="46">
        <f t="shared" si="99"/>
        <v>8.3303069921210859</v>
      </c>
      <c r="EB16" s="49">
        <f t="shared" si="100"/>
        <v>2.6187656185484998</v>
      </c>
    </row>
    <row r="17" spans="1:132" x14ac:dyDescent="0.3">
      <c r="A17" s="22" t="s">
        <v>32</v>
      </c>
      <c r="B17" s="70">
        <v>143.81086743700081</v>
      </c>
      <c r="C17" s="70">
        <v>138.6059773630017</v>
      </c>
      <c r="D17" s="70">
        <v>145.32504217199792</v>
      </c>
      <c r="E17" s="70">
        <v>155.83418630100041</v>
      </c>
      <c r="F17" s="70">
        <v>184.95574046799882</v>
      </c>
      <c r="G17" s="70">
        <v>176.828725004999</v>
      </c>
      <c r="H17" s="36">
        <f t="shared" si="80"/>
        <v>0</v>
      </c>
      <c r="I17" s="36">
        <f t="shared" si="80"/>
        <v>7.2314750244933741</v>
      </c>
      <c r="J17" s="36">
        <f t="shared" si="80"/>
        <v>27.2703848584447</v>
      </c>
      <c r="K17" s="36">
        <f t="shared" si="80"/>
        <v>21.678082704916903</v>
      </c>
      <c r="L17" s="30" t="s">
        <v>32</v>
      </c>
      <c r="M17" s="70">
        <v>40.275974920510954</v>
      </c>
      <c r="N17" s="70">
        <v>40.31664731029776</v>
      </c>
      <c r="O17" s="70">
        <v>42.552623307192484</v>
      </c>
      <c r="P17" s="70">
        <v>47.715200860557552</v>
      </c>
      <c r="Q17" s="70">
        <v>52.159346283036889</v>
      </c>
      <c r="R17" s="70">
        <v>51.532160842066688</v>
      </c>
      <c r="S17" s="46">
        <f t="shared" si="101"/>
        <v>0</v>
      </c>
      <c r="T17" s="46">
        <f t="shared" si="81"/>
        <v>12.132219243208116</v>
      </c>
      <c r="U17" s="46">
        <f t="shared" si="102"/>
        <v>22.576100435670725</v>
      </c>
      <c r="V17" s="46">
        <f t="shared" si="82"/>
        <v>21.102194969390837</v>
      </c>
      <c r="W17" s="30" t="s">
        <v>32</v>
      </c>
      <c r="X17" s="18">
        <v>10193.904598995543</v>
      </c>
      <c r="Y17" s="18">
        <v>10499.074451957957</v>
      </c>
      <c r="Z17" s="18">
        <v>10642.287742694147</v>
      </c>
      <c r="AA17" s="18">
        <v>12783.051151650368</v>
      </c>
      <c r="AB17" s="18">
        <v>13399.357175167055</v>
      </c>
      <c r="AC17" s="18">
        <v>13269.544372835295</v>
      </c>
      <c r="AD17" s="46">
        <f t="shared" si="83"/>
        <v>0</v>
      </c>
      <c r="AE17" s="46">
        <f t="shared" si="83"/>
        <v>20.115631720499572</v>
      </c>
      <c r="AF17" s="46">
        <f t="shared" si="83"/>
        <v>25.906736400409926</v>
      </c>
      <c r="AG17" s="49">
        <f t="shared" si="83"/>
        <v>24.686953535387545</v>
      </c>
      <c r="AH17" s="30" t="s">
        <v>32</v>
      </c>
      <c r="AI17" s="18">
        <v>0.71235729861111097</v>
      </c>
      <c r="AJ17" s="18">
        <v>0.72137716596230705</v>
      </c>
      <c r="AK17" s="18">
        <v>0.73036254508474585</v>
      </c>
      <c r="AL17" s="18">
        <v>0.83088451064788726</v>
      </c>
      <c r="AM17" s="18">
        <v>0.8597566020202021</v>
      </c>
      <c r="AN17" s="18">
        <v>0.85372442963788286</v>
      </c>
      <c r="AO17" s="46">
        <f t="shared" si="84"/>
        <v>0</v>
      </c>
      <c r="AP17" s="46">
        <f t="shared" si="84"/>
        <v>13.763296905029213</v>
      </c>
      <c r="AQ17" s="46">
        <f t="shared" si="84"/>
        <v>17.71641464999308</v>
      </c>
      <c r="AR17" s="49">
        <f t="shared" si="84"/>
        <v>16.89049984604879</v>
      </c>
      <c r="AS17" s="30" t="s">
        <v>32</v>
      </c>
      <c r="AT17" s="18">
        <v>10.241532387839998</v>
      </c>
      <c r="AU17" s="18">
        <v>10.509253394431997</v>
      </c>
      <c r="AV17" s="18">
        <v>10.755610983936</v>
      </c>
      <c r="AW17" s="18">
        <v>12.270502453248</v>
      </c>
      <c r="AX17" s="18">
        <v>12.746957723135999</v>
      </c>
      <c r="AY17" s="18">
        <v>12.749862121983998</v>
      </c>
      <c r="AZ17" s="46">
        <f t="shared" si="85"/>
        <v>0</v>
      </c>
      <c r="BA17" s="46">
        <f t="shared" si="85"/>
        <v>14.084662150523663</v>
      </c>
      <c r="BB17" s="46">
        <f t="shared" si="85"/>
        <v>18.514492037450658</v>
      </c>
      <c r="BC17" s="49">
        <f t="shared" si="85"/>
        <v>18.541495606586217</v>
      </c>
      <c r="BD17" s="30" t="s">
        <v>32</v>
      </c>
      <c r="BE17" s="18">
        <v>14.37696</v>
      </c>
      <c r="BF17" s="18">
        <v>14.56832</v>
      </c>
      <c r="BG17" s="18">
        <v>14.726399999999998</v>
      </c>
      <c r="BH17" s="18">
        <v>14.768000000000001</v>
      </c>
      <c r="BI17" s="18">
        <v>14.826239999999999</v>
      </c>
      <c r="BJ17" s="18">
        <v>14.9344</v>
      </c>
      <c r="BK17" s="46">
        <f t="shared" si="86"/>
        <v>0</v>
      </c>
      <c r="BL17" s="46">
        <f t="shared" si="86"/>
        <v>0.28248587570623185</v>
      </c>
      <c r="BM17" s="46">
        <f t="shared" si="86"/>
        <v>0.67796610169491789</v>
      </c>
      <c r="BN17" s="46">
        <f t="shared" si="86"/>
        <v>1.4124293785310871</v>
      </c>
      <c r="BO17" s="30" t="s">
        <v>32</v>
      </c>
      <c r="BP17" s="18">
        <v>225.79860316</v>
      </c>
      <c r="BQ17" s="18">
        <v>223.00431431200002</v>
      </c>
      <c r="BR17" s="18">
        <v>223.78844644000003</v>
      </c>
      <c r="BS17" s="18">
        <v>263.61601780799998</v>
      </c>
      <c r="BT17" s="18">
        <v>273.153492976</v>
      </c>
      <c r="BU17" s="18">
        <v>267.368164648</v>
      </c>
      <c r="BV17" s="46">
        <f t="shared" si="87"/>
        <v>0</v>
      </c>
      <c r="BW17" s="46">
        <f t="shared" si="87"/>
        <v>17.796973883849777</v>
      </c>
      <c r="BX17" s="46">
        <f t="shared" si="87"/>
        <v>22.058800318467398</v>
      </c>
      <c r="BY17" s="49">
        <f t="shared" si="87"/>
        <v>19.47362292435599</v>
      </c>
      <c r="BZ17" s="30" t="s">
        <v>32</v>
      </c>
      <c r="CA17" s="18">
        <v>0.13470409</v>
      </c>
      <c r="CB17" s="18">
        <v>0.13896</v>
      </c>
      <c r="CC17" s="18">
        <v>0.13856858</v>
      </c>
      <c r="CD17" s="18">
        <v>0.17561919000000001</v>
      </c>
      <c r="CE17" s="18">
        <v>0.19176446</v>
      </c>
      <c r="CF17" s="18">
        <v>0.19418679999999999</v>
      </c>
      <c r="CG17" s="46">
        <f t="shared" si="103"/>
        <v>0</v>
      </c>
      <c r="CH17" s="46">
        <f t="shared" si="88"/>
        <v>26.738103255442187</v>
      </c>
      <c r="CI17" s="46">
        <f t="shared" si="89"/>
        <v>38.389568544326572</v>
      </c>
      <c r="CJ17" s="46">
        <f t="shared" si="90"/>
        <v>40.137684892202834</v>
      </c>
      <c r="CK17" s="30" t="s">
        <v>32</v>
      </c>
      <c r="CL17" s="18">
        <v>0.59675430408247421</v>
      </c>
      <c r="CM17" s="18">
        <v>0.59898055560137087</v>
      </c>
      <c r="CN17" s="18">
        <v>0.60029052280412365</v>
      </c>
      <c r="CO17" s="18">
        <v>0.714194</v>
      </c>
      <c r="CP17" s="18">
        <v>0.75320412016494842</v>
      </c>
      <c r="CQ17" s="18">
        <v>0.74945458279038168</v>
      </c>
      <c r="CR17" s="46">
        <f t="shared" si="104"/>
        <v>0</v>
      </c>
      <c r="CS17" s="46">
        <f t="shared" si="91"/>
        <v>18.974725215350993</v>
      </c>
      <c r="CT17" s="46">
        <f t="shared" si="92"/>
        <v>25.473265286035655</v>
      </c>
      <c r="CU17" s="46">
        <f t="shared" si="93"/>
        <v>24.848644834416394</v>
      </c>
      <c r="CV17" s="30" t="s">
        <v>32</v>
      </c>
      <c r="CW17" s="18">
        <v>10193.904598995543</v>
      </c>
      <c r="CX17" s="18">
        <v>10499.074451957957</v>
      </c>
      <c r="CY17" s="18">
        <v>10642.287742694147</v>
      </c>
      <c r="CZ17" s="18">
        <v>12783.051151650368</v>
      </c>
      <c r="DA17" s="18">
        <v>13399.357175167055</v>
      </c>
      <c r="DB17" s="18">
        <v>13269.544372835295</v>
      </c>
      <c r="DC17" s="46">
        <f t="shared" si="94"/>
        <v>0</v>
      </c>
      <c r="DD17" s="46">
        <f t="shared" si="94"/>
        <v>20.115631720499572</v>
      </c>
      <c r="DE17" s="46">
        <f t="shared" si="94"/>
        <v>25.906736400409926</v>
      </c>
      <c r="DF17" s="49">
        <f t="shared" si="94"/>
        <v>24.686953535387545</v>
      </c>
      <c r="DG17" s="30" t="s">
        <v>32</v>
      </c>
      <c r="DH17" s="18">
        <v>17.718642878975999</v>
      </c>
      <c r="DI17" s="18">
        <v>18.328710619648</v>
      </c>
      <c r="DJ17" s="18">
        <v>18.568548497407999</v>
      </c>
      <c r="DK17" s="18">
        <v>19.656190747647997</v>
      </c>
      <c r="DL17" s="18">
        <v>20.227166089727998</v>
      </c>
      <c r="DM17" s="18">
        <v>20.605041653247998</v>
      </c>
      <c r="DN17" s="46">
        <f t="shared" si="105"/>
        <v>0</v>
      </c>
      <c r="DO17" s="46">
        <f t="shared" si="95"/>
        <v>5.8574435712722686</v>
      </c>
      <c r="DP17" s="46">
        <f t="shared" si="96"/>
        <v>8.9324030499827547</v>
      </c>
      <c r="DQ17" s="49">
        <f t="shared" si="97"/>
        <v>10.967433217110507</v>
      </c>
      <c r="DR17" s="30" t="s">
        <v>32</v>
      </c>
      <c r="DS17" s="18">
        <v>57.800884965022107</v>
      </c>
      <c r="DT17" s="18">
        <v>57.337657910133046</v>
      </c>
      <c r="DU17" s="18">
        <v>57.923811252330168</v>
      </c>
      <c r="DV17" s="18">
        <v>62.425637860256579</v>
      </c>
      <c r="DW17" s="18">
        <v>63.018999629460261</v>
      </c>
      <c r="DX17" s="18">
        <v>61.877390672365962</v>
      </c>
      <c r="DY17" s="46">
        <f t="shared" si="106"/>
        <v>0</v>
      </c>
      <c r="DZ17" s="46">
        <f t="shared" si="98"/>
        <v>7.7719792786344168</v>
      </c>
      <c r="EA17" s="46">
        <f t="shared" si="99"/>
        <v>8.7963624405414507</v>
      </c>
      <c r="EB17" s="49">
        <f t="shared" si="100"/>
        <v>6.8254821886858306</v>
      </c>
    </row>
    <row r="18" spans="1:132" x14ac:dyDescent="0.3">
      <c r="A18" s="23" t="s">
        <v>33</v>
      </c>
      <c r="B18" s="70">
        <v>125.86899506599953</v>
      </c>
      <c r="C18" s="70">
        <v>124.00672478100057</v>
      </c>
      <c r="D18" s="70">
        <v>128.04780182400091</v>
      </c>
      <c r="E18" s="70">
        <v>150.43289277299979</v>
      </c>
      <c r="F18" s="18">
        <v>147.00464004999967</v>
      </c>
      <c r="G18" s="70">
        <v>153.29279523699972</v>
      </c>
      <c r="H18" s="36">
        <f t="shared" si="80"/>
        <v>0</v>
      </c>
      <c r="I18" s="36">
        <f t="shared" si="80"/>
        <v>17.481823686256426</v>
      </c>
      <c r="J18" s="36">
        <f t="shared" si="80"/>
        <v>14.804501097218786</v>
      </c>
      <c r="K18" s="36">
        <f t="shared" si="80"/>
        <v>19.715288394952328</v>
      </c>
      <c r="L18" s="31" t="s">
        <v>33</v>
      </c>
      <c r="M18" s="70">
        <v>35.574609832001507</v>
      </c>
      <c r="N18" s="70">
        <v>36.000552665368289</v>
      </c>
      <c r="O18" s="70">
        <v>38.155942892321903</v>
      </c>
      <c r="P18" s="70">
        <v>44.489504477735693</v>
      </c>
      <c r="Q18" s="18">
        <v>44.358440069726669</v>
      </c>
      <c r="R18" s="70">
        <v>45.049173314536318</v>
      </c>
      <c r="S18" s="46">
        <f t="shared" si="101"/>
        <v>0</v>
      </c>
      <c r="T18" s="46">
        <f t="shared" si="81"/>
        <v>16.599148403401895</v>
      </c>
      <c r="U18" s="46">
        <f t="shared" si="102"/>
        <v>16.255651694700724</v>
      </c>
      <c r="V18" s="46">
        <f t="shared" si="82"/>
        <v>18.065941763429823</v>
      </c>
      <c r="W18" s="31" t="s">
        <v>33</v>
      </c>
      <c r="X18" s="19">
        <v>9212.4094375751229</v>
      </c>
      <c r="Y18" s="19">
        <v>9414.6526940456606</v>
      </c>
      <c r="Z18" s="19">
        <v>9710.1023241312614</v>
      </c>
      <c r="AA18" s="19">
        <v>11541.132507730823</v>
      </c>
      <c r="AB18" s="19">
        <v>11768.234613508774</v>
      </c>
      <c r="AC18" s="19">
        <v>11185.477808501983</v>
      </c>
      <c r="AD18" s="46">
        <f t="shared" si="83"/>
        <v>0</v>
      </c>
      <c r="AE18" s="46">
        <f t="shared" si="83"/>
        <v>18.856960745399551</v>
      </c>
      <c r="AF18" s="46">
        <f t="shared" si="83"/>
        <v>21.195783738166202</v>
      </c>
      <c r="AG18" s="49">
        <f t="shared" si="83"/>
        <v>15.194232100975508</v>
      </c>
      <c r="AH18" s="31" t="s">
        <v>33</v>
      </c>
      <c r="AI18" s="19">
        <v>0.66799978273989136</v>
      </c>
      <c r="AJ18" s="19">
        <v>0.66710823440094891</v>
      </c>
      <c r="AK18" s="19">
        <v>0.69026608907071885</v>
      </c>
      <c r="AL18" s="19">
        <v>0.77866231287128695</v>
      </c>
      <c r="AM18" s="19">
        <v>0.78661679722703659</v>
      </c>
      <c r="AN18" s="19">
        <v>0.76136852917388809</v>
      </c>
      <c r="AO18" s="46">
        <f t="shared" si="84"/>
        <v>0</v>
      </c>
      <c r="AP18" s="46">
        <f t="shared" si="84"/>
        <v>12.806108426907203</v>
      </c>
      <c r="AQ18" s="46">
        <f t="shared" si="84"/>
        <v>13.95848784720561</v>
      </c>
      <c r="AR18" s="49">
        <f t="shared" si="84"/>
        <v>10.300729128804804</v>
      </c>
      <c r="AS18" s="31" t="s">
        <v>33</v>
      </c>
      <c r="AT18" s="19">
        <v>9.2092053247999992</v>
      </c>
      <c r="AU18" s="19">
        <v>9.3578741002239987</v>
      </c>
      <c r="AV18" s="19">
        <v>9.8262967162880006</v>
      </c>
      <c r="AW18" s="19">
        <v>11.123533750783999</v>
      </c>
      <c r="AX18" s="19">
        <v>11.328792184320001</v>
      </c>
      <c r="AY18" s="19">
        <v>10.965168647680001</v>
      </c>
      <c r="AZ18" s="46">
        <f t="shared" si="85"/>
        <v>0</v>
      </c>
      <c r="BA18" s="46">
        <f t="shared" si="85"/>
        <v>13.201688000584259</v>
      </c>
      <c r="BB18" s="46">
        <f t="shared" si="85"/>
        <v>15.290556670667948</v>
      </c>
      <c r="BC18" s="49">
        <f t="shared" si="85"/>
        <v>11.590042151935162</v>
      </c>
      <c r="BD18" s="31" t="s">
        <v>33</v>
      </c>
      <c r="BE18" s="19">
        <v>13.786239999999999</v>
      </c>
      <c r="BF18" s="19">
        <v>14.027519999999999</v>
      </c>
      <c r="BG18" s="19">
        <v>14.235520000000001</v>
      </c>
      <c r="BH18" s="19">
        <v>14.285440000000001</v>
      </c>
      <c r="BI18" s="19">
        <v>14.401919999999999</v>
      </c>
      <c r="BJ18" s="19">
        <v>14.401919999999999</v>
      </c>
      <c r="BK18" s="46">
        <f t="shared" si="86"/>
        <v>0</v>
      </c>
      <c r="BL18" s="46">
        <f t="shared" si="86"/>
        <v>0.35067212156633676</v>
      </c>
      <c r="BM18" s="46">
        <f t="shared" si="86"/>
        <v>1.1689070718877683</v>
      </c>
      <c r="BN18" s="46">
        <f t="shared" si="86"/>
        <v>1.1689070718877683</v>
      </c>
      <c r="BO18" s="31" t="s">
        <v>33</v>
      </c>
      <c r="BP18" s="19">
        <v>218.50991364800001</v>
      </c>
      <c r="BQ18" s="19">
        <v>217.897738968</v>
      </c>
      <c r="BR18" s="19">
        <v>222.94414355200001</v>
      </c>
      <c r="BS18" s="19">
        <v>265.22171967200001</v>
      </c>
      <c r="BT18" s="19">
        <v>263.96559477600005</v>
      </c>
      <c r="BU18" s="19">
        <v>243.611166032</v>
      </c>
      <c r="BV18" s="46">
        <f t="shared" si="87"/>
        <v>0</v>
      </c>
      <c r="BW18" s="46">
        <f t="shared" si="87"/>
        <v>18.963304191993306</v>
      </c>
      <c r="BX18" s="46">
        <f t="shared" si="87"/>
        <v>18.399878359860164</v>
      </c>
      <c r="BY18" s="49">
        <f t="shared" si="87"/>
        <v>9.2700450214694978</v>
      </c>
      <c r="BZ18" s="31" t="s">
        <v>33</v>
      </c>
      <c r="CA18" s="19">
        <v>0.12120566000000001</v>
      </c>
      <c r="CB18" s="19">
        <v>0.12242342000000001</v>
      </c>
      <c r="CC18" s="19">
        <v>0.13069101999999999</v>
      </c>
      <c r="CD18" s="19">
        <v>0.16115578999999999</v>
      </c>
      <c r="CE18" s="19">
        <v>0.16932704000000001</v>
      </c>
      <c r="CF18" s="19">
        <v>0.16296515</v>
      </c>
      <c r="CG18" s="46">
        <f t="shared" si="103"/>
        <v>0</v>
      </c>
      <c r="CH18" s="46">
        <f t="shared" si="88"/>
        <v>23.310530440423531</v>
      </c>
      <c r="CI18" s="46">
        <f t="shared" si="89"/>
        <v>29.562872797228167</v>
      </c>
      <c r="CJ18" s="46">
        <f t="shared" si="90"/>
        <v>24.694986694571678</v>
      </c>
      <c r="CK18" s="31" t="s">
        <v>33</v>
      </c>
      <c r="CL18" s="19">
        <v>0.56219955821306211</v>
      </c>
      <c r="CM18" s="19">
        <v>0.55863547714089712</v>
      </c>
      <c r="CN18" s="19">
        <v>0.58063228948453605</v>
      </c>
      <c r="CO18" s="19">
        <v>0.68282652676288658</v>
      </c>
      <c r="CP18" s="19">
        <v>0.6883012021993089</v>
      </c>
      <c r="CQ18" s="19">
        <v>0.64597314859106159</v>
      </c>
      <c r="CR18" s="46">
        <f t="shared" si="104"/>
        <v>0</v>
      </c>
      <c r="CS18" s="46">
        <f t="shared" si="91"/>
        <v>17.600508812397397</v>
      </c>
      <c r="CT18" s="46">
        <f t="shared" si="92"/>
        <v>18.543390483908041</v>
      </c>
      <c r="CU18" s="46">
        <f t="shared" si="93"/>
        <v>11.253397423786533</v>
      </c>
      <c r="CV18" s="31" t="s">
        <v>33</v>
      </c>
      <c r="CW18" s="19">
        <v>9212.4094375751229</v>
      </c>
      <c r="CX18" s="19">
        <v>9414.6526940456606</v>
      </c>
      <c r="CY18" s="19">
        <v>9710.1023241312614</v>
      </c>
      <c r="CZ18" s="19">
        <v>11541.132507730823</v>
      </c>
      <c r="DA18" s="19">
        <v>11768.234613508774</v>
      </c>
      <c r="DB18" s="19">
        <v>11185.477808501983</v>
      </c>
      <c r="DC18" s="46">
        <f t="shared" si="94"/>
        <v>0</v>
      </c>
      <c r="DD18" s="46">
        <f t="shared" si="94"/>
        <v>18.856960745399551</v>
      </c>
      <c r="DE18" s="46">
        <f t="shared" si="94"/>
        <v>21.195783738166202</v>
      </c>
      <c r="DF18" s="49">
        <f t="shared" si="94"/>
        <v>15.194232100975508</v>
      </c>
      <c r="DG18" s="31" t="s">
        <v>33</v>
      </c>
      <c r="DH18" s="19">
        <v>15.673814480895999</v>
      </c>
      <c r="DI18" s="19">
        <v>16.186420630015999</v>
      </c>
      <c r="DJ18" s="19">
        <v>16.680516017151998</v>
      </c>
      <c r="DK18" s="19">
        <v>17.740371876863996</v>
      </c>
      <c r="DL18" s="19">
        <v>18.213121844736001</v>
      </c>
      <c r="DM18" s="19">
        <v>18.347696074239998</v>
      </c>
      <c r="DN18" s="46">
        <f t="shared" si="105"/>
        <v>0</v>
      </c>
      <c r="DO18" s="46">
        <f t="shared" si="95"/>
        <v>6.3538553520897381</v>
      </c>
      <c r="DP18" s="46">
        <f t="shared" si="96"/>
        <v>9.1880000954891177</v>
      </c>
      <c r="DQ18" s="49">
        <f t="shared" si="97"/>
        <v>9.994775073946732</v>
      </c>
      <c r="DR18" s="31" t="s">
        <v>33</v>
      </c>
      <c r="DS18" s="19">
        <v>58.755354901160928</v>
      </c>
      <c r="DT18" s="19">
        <v>57.813115784664667</v>
      </c>
      <c r="DU18" s="19">
        <v>58.908829356261883</v>
      </c>
      <c r="DV18" s="19">
        <v>62.701807087204806</v>
      </c>
      <c r="DW18" s="19">
        <v>62.201265004957264</v>
      </c>
      <c r="DX18" s="19">
        <v>59.763190993091499</v>
      </c>
      <c r="DY18" s="46">
        <f t="shared" si="106"/>
        <v>0</v>
      </c>
      <c r="DZ18" s="46">
        <f t="shared" si="98"/>
        <v>6.4387253530437656</v>
      </c>
      <c r="EA18" s="46">
        <f t="shared" si="99"/>
        <v>5.5890359470288846</v>
      </c>
      <c r="EB18" s="49">
        <f t="shared" si="100"/>
        <v>1.4503116870014643</v>
      </c>
    </row>
    <row r="19" spans="1:132" x14ac:dyDescent="0.3">
      <c r="A19" s="8" t="s">
        <v>6</v>
      </c>
      <c r="B19" s="64">
        <f>AVERAGE(B13:B18)</f>
        <v>131.91791086199979</v>
      </c>
      <c r="C19" s="65">
        <f t="shared" ref="C19:G19" si="107">AVERAGE(C13:C18)</f>
        <v>128.8174376973341</v>
      </c>
      <c r="D19" s="65">
        <f t="shared" si="107"/>
        <v>130.27241712799994</v>
      </c>
      <c r="E19" s="65">
        <f t="shared" si="107"/>
        <v>149.5277457060001</v>
      </c>
      <c r="F19" s="65">
        <f t="shared" si="107"/>
        <v>160.91086174383301</v>
      </c>
      <c r="G19" s="65">
        <f t="shared" si="107"/>
        <v>160.62983868149988</v>
      </c>
      <c r="H19" s="37">
        <f>AVERAGE(H13:H18)</f>
        <v>0</v>
      </c>
      <c r="I19" s="37">
        <f>AVERAGE(I13:I18)</f>
        <v>14.959506676047264</v>
      </c>
      <c r="J19" s="37">
        <f t="shared" ref="J19:K19" si="108">AVERAGE(J13:J18)</f>
        <v>23.393569053918583</v>
      </c>
      <c r="K19" s="38">
        <f t="shared" si="108"/>
        <v>23.318116832171725</v>
      </c>
      <c r="L19" s="10" t="s">
        <v>6</v>
      </c>
      <c r="M19" s="64">
        <f>AVERAGE(M13:M18)</f>
        <v>37.305589704664257</v>
      </c>
      <c r="N19" s="65">
        <f t="shared" ref="N19:R19" si="109">AVERAGE(N13:N18)</f>
        <v>37.60084039941183</v>
      </c>
      <c r="O19" s="65">
        <f t="shared" si="109"/>
        <v>39.012897419957461</v>
      </c>
      <c r="P19" s="65">
        <f t="shared" si="109"/>
        <v>44.677672887744698</v>
      </c>
      <c r="Q19" s="65">
        <f t="shared" si="109"/>
        <v>46.871789217428841</v>
      </c>
      <c r="R19" s="65">
        <f t="shared" si="109"/>
        <v>46.905249333852339</v>
      </c>
      <c r="S19" s="37">
        <f>AVERAGE(S13:S18)</f>
        <v>0</v>
      </c>
      <c r="T19" s="37">
        <f>AVERAGE(T13:T18)</f>
        <v>14.586234574472391</v>
      </c>
      <c r="U19" s="37">
        <f t="shared" ref="U19:V19" si="110">AVERAGE(U13:U18)</f>
        <v>20.120879628630629</v>
      </c>
      <c r="V19" s="38">
        <f t="shared" si="110"/>
        <v>20.190599791655039</v>
      </c>
      <c r="W19" s="10" t="s">
        <v>6</v>
      </c>
      <c r="X19" s="47">
        <f>AVERAGE(X13:X18)</f>
        <v>9735.2646268555272</v>
      </c>
      <c r="Y19" s="47">
        <f t="shared" ref="Y19:AC19" si="111">AVERAGE(Y13:Y18)</f>
        <v>9803.4484899044746</v>
      </c>
      <c r="Z19" s="47">
        <f t="shared" si="111"/>
        <v>9879.3787891215179</v>
      </c>
      <c r="AA19" s="47">
        <f t="shared" si="111"/>
        <v>11709.015690924572</v>
      </c>
      <c r="AB19" s="47">
        <f t="shared" si="111"/>
        <v>12095.826803679833</v>
      </c>
      <c r="AC19" s="47">
        <f t="shared" si="111"/>
        <v>11773.146977991157</v>
      </c>
      <c r="AD19" s="37">
        <f>AVERAGE(AD13:AD18)</f>
        <v>0</v>
      </c>
      <c r="AE19" s="37">
        <f>AVERAGE(AE13:AE18)</f>
        <v>18.49650651425554</v>
      </c>
      <c r="AF19" s="37">
        <f t="shared" ref="AF19:AG19" si="112">AVERAGE(AF13:AF18)</f>
        <v>22.404555372904529</v>
      </c>
      <c r="AG19" s="38">
        <f t="shared" si="112"/>
        <v>19.068564566025984</v>
      </c>
      <c r="AH19" s="10" t="s">
        <v>6</v>
      </c>
      <c r="AI19" s="47">
        <f>AVERAGE(AI13:AI18)</f>
        <v>0.68562654958967439</v>
      </c>
      <c r="AJ19" s="47">
        <f t="shared" ref="AJ19:AN19" si="113">AVERAGE(AJ13:AJ18)</f>
        <v>0.68221822004508181</v>
      </c>
      <c r="AK19" s="47">
        <f t="shared" si="113"/>
        <v>0.68967818989583185</v>
      </c>
      <c r="AL19" s="47">
        <f t="shared" si="113"/>
        <v>0.78186139166157298</v>
      </c>
      <c r="AM19" s="47">
        <f t="shared" si="113"/>
        <v>0.80238741783593959</v>
      </c>
      <c r="AN19" s="47">
        <f t="shared" si="113"/>
        <v>0.78353308240844077</v>
      </c>
      <c r="AO19" s="37">
        <f>AVERAGE(AO13:AO18)</f>
        <v>0</v>
      </c>
      <c r="AP19" s="37">
        <f>AVERAGE(AP13:AP18)</f>
        <v>13.371114865128767</v>
      </c>
      <c r="AQ19" s="37">
        <f t="shared" ref="AQ19:AR19" si="114">AVERAGE(AQ13:AQ18)</f>
        <v>16.350692561629888</v>
      </c>
      <c r="AR19" s="38">
        <f t="shared" si="114"/>
        <v>13.584135110019359</v>
      </c>
      <c r="AS19" s="10" t="s">
        <v>6</v>
      </c>
      <c r="AT19" s="54">
        <f>AVERAGE(AT13:AT18)</f>
        <v>9.5929028094293329</v>
      </c>
      <c r="AU19" s="54">
        <f t="shared" ref="AU19:AY19" si="115">AVERAGE(AU13:AU18)</f>
        <v>9.7238669754026645</v>
      </c>
      <c r="AV19" s="54">
        <f t="shared" si="115"/>
        <v>9.9236326980266671</v>
      </c>
      <c r="AW19" s="54">
        <f t="shared" si="115"/>
        <v>11.308831660117329</v>
      </c>
      <c r="AX19" s="54">
        <f t="shared" si="115"/>
        <v>11.669739962538666</v>
      </c>
      <c r="AY19" s="54">
        <f t="shared" si="115"/>
        <v>11.422345623381332</v>
      </c>
      <c r="AZ19" s="37">
        <f>AVERAGE(AZ13:AZ18)</f>
        <v>0</v>
      </c>
      <c r="BA19" s="37">
        <f>AVERAGE(BA13:BA18)</f>
        <v>13.962095497854548</v>
      </c>
      <c r="BB19" s="37">
        <f t="shared" ref="BB19:BC19" si="116">AVERAGE(BB13:BB18)</f>
        <v>17.610744262931</v>
      </c>
      <c r="BC19" s="38">
        <f t="shared" si="116"/>
        <v>15.068487288447258</v>
      </c>
      <c r="BD19" s="10" t="s">
        <v>6</v>
      </c>
      <c r="BE19" s="47">
        <f>AVERAGE(BE13:BE18)</f>
        <v>13.985920000000002</v>
      </c>
      <c r="BF19" s="47">
        <f t="shared" ref="BF19:BJ19" si="117">AVERAGE(BF13:BF18)</f>
        <v>14.246613333333334</v>
      </c>
      <c r="BG19" s="47">
        <f t="shared" si="117"/>
        <v>14.382506666666666</v>
      </c>
      <c r="BH19" s="47">
        <f t="shared" si="117"/>
        <v>14.45738666666667</v>
      </c>
      <c r="BI19" s="47">
        <f t="shared" si="117"/>
        <v>14.537813333333334</v>
      </c>
      <c r="BJ19" s="47">
        <f t="shared" si="117"/>
        <v>14.569706666666667</v>
      </c>
      <c r="BK19" s="37">
        <f>AVERAGE(BK13:BK18)</f>
        <v>0</v>
      </c>
      <c r="BL19" s="37">
        <f>AVERAGE(BL13:BL18)</f>
        <v>0.52202368743806848</v>
      </c>
      <c r="BM19" s="37">
        <f t="shared" ref="BM19:BN19" si="118">AVERAGE(BM13:BM18)</f>
        <v>1.0835494905936496</v>
      </c>
      <c r="BN19" s="38">
        <f t="shared" si="118"/>
        <v>1.3021320569773416</v>
      </c>
      <c r="BO19" s="10" t="s">
        <v>6</v>
      </c>
      <c r="BP19" s="47">
        <f>AVERAGE(BP13:BP18)</f>
        <v>223.18665955733334</v>
      </c>
      <c r="BQ19" s="47">
        <f t="shared" ref="BQ19:BU19" si="119">AVERAGE(BQ13:BQ18)</f>
        <v>220.71772930133338</v>
      </c>
      <c r="BR19" s="47">
        <f t="shared" si="119"/>
        <v>218.74090806533334</v>
      </c>
      <c r="BS19" s="47">
        <f t="shared" si="119"/>
        <v>258.40437410666669</v>
      </c>
      <c r="BT19" s="47">
        <f t="shared" si="119"/>
        <v>262.03688047333333</v>
      </c>
      <c r="BU19" s="47">
        <f t="shared" si="119"/>
        <v>253.05669583999997</v>
      </c>
      <c r="BV19" s="37">
        <f>AVERAGE(BV13:BV18)</f>
        <v>0</v>
      </c>
      <c r="BW19" s="37">
        <f t="shared" ref="BW19:BY19" si="120">AVERAGE(BW13:BW18)</f>
        <v>18.119110688405634</v>
      </c>
      <c r="BX19" s="37">
        <f t="shared" si="120"/>
        <v>19.784012626566952</v>
      </c>
      <c r="BY19" s="38">
        <f t="shared" si="120"/>
        <v>15.7141899414663</v>
      </c>
      <c r="BZ19" s="10" t="s">
        <v>6</v>
      </c>
      <c r="CA19" s="47">
        <f>AVERAGE(CA13:CA18)</f>
        <v>0.12541669833333333</v>
      </c>
      <c r="CB19" s="47">
        <f t="shared" ref="CB19:CF19" si="121">AVERAGE(CB13:CB18)</f>
        <v>0.12955843833333333</v>
      </c>
      <c r="CC19" s="47">
        <f t="shared" si="121"/>
        <v>0.12909002</v>
      </c>
      <c r="CD19" s="47">
        <f t="shared" si="121"/>
        <v>0.16045407333333334</v>
      </c>
      <c r="CE19" s="47">
        <f t="shared" si="121"/>
        <v>0.17277135833333335</v>
      </c>
      <c r="CF19" s="47">
        <f t="shared" si="121"/>
        <v>0.17373227666666669</v>
      </c>
      <c r="CG19" s="37">
        <f>AVERAGE(CG13:CG18)</f>
        <v>0</v>
      </c>
      <c r="CH19" s="37">
        <f t="shared" ref="CH19:CJ19" si="122">AVERAGE(CH13:CH18)</f>
        <v>24.242745663677336</v>
      </c>
      <c r="CI19" s="37">
        <f t="shared" si="122"/>
        <v>33.818324509032685</v>
      </c>
      <c r="CJ19" s="38">
        <f t="shared" si="122"/>
        <v>34.560405981262512</v>
      </c>
      <c r="CK19" s="10" t="s">
        <v>6</v>
      </c>
      <c r="CL19" s="47">
        <f>AVERAGE(CL13:CL18)</f>
        <v>0.57670625416265631</v>
      </c>
      <c r="CM19" s="47">
        <f t="shared" ref="CM19:CQ19" si="123">AVERAGE(CM13:CM18)</f>
        <v>0.57820311794272683</v>
      </c>
      <c r="CN19" s="47">
        <f t="shared" si="123"/>
        <v>0.57535416511340209</v>
      </c>
      <c r="CO19" s="47">
        <f t="shared" si="123"/>
        <v>0.68029979208247415</v>
      </c>
      <c r="CP19" s="47">
        <f t="shared" si="123"/>
        <v>0.69940000095303423</v>
      </c>
      <c r="CQ19" s="47">
        <f t="shared" si="123"/>
        <v>0.68589161529896903</v>
      </c>
      <c r="CR19" s="37">
        <f>AVERAGE(CR13:CR18)</f>
        <v>0</v>
      </c>
      <c r="CS19" s="37">
        <f>AVERAGE(CS13:CS18)</f>
        <v>18.231350256242681</v>
      </c>
      <c r="CT19" s="37">
        <f t="shared" ref="CT19:CU19" si="124">AVERAGE(CT13:CT18)</f>
        <v>21.558594618183193</v>
      </c>
      <c r="CU19" s="38">
        <f t="shared" si="124"/>
        <v>19.226469151786421</v>
      </c>
      <c r="CV19" s="10" t="s">
        <v>6</v>
      </c>
      <c r="CW19" s="47">
        <f>AVERAGE(CW13:CW18)</f>
        <v>9735.2646268555272</v>
      </c>
      <c r="CX19" s="47">
        <f t="shared" ref="CX19:DB19" si="125">AVERAGE(CX13:CX18)</f>
        <v>9803.4484899044746</v>
      </c>
      <c r="CY19" s="47">
        <f t="shared" si="125"/>
        <v>9879.3787891215179</v>
      </c>
      <c r="CZ19" s="47">
        <f t="shared" si="125"/>
        <v>11709.015690924572</v>
      </c>
      <c r="DA19" s="47">
        <f t="shared" si="125"/>
        <v>12095.826803679833</v>
      </c>
      <c r="DB19" s="47">
        <f t="shared" si="125"/>
        <v>11773.146977991157</v>
      </c>
      <c r="DC19" s="37">
        <f>AVERAGE(DC13:DC18)</f>
        <v>0</v>
      </c>
      <c r="DD19" s="37">
        <f>AVERAGE(DD13:DD18)</f>
        <v>18.49650651425554</v>
      </c>
      <c r="DE19" s="37">
        <f t="shared" ref="DE19:DF19" si="126">AVERAGE(DE13:DE18)</f>
        <v>22.404555372904529</v>
      </c>
      <c r="DF19" s="38">
        <f t="shared" si="126"/>
        <v>19.068564566025984</v>
      </c>
      <c r="DG19" s="10" t="s">
        <v>6</v>
      </c>
      <c r="DH19" s="47">
        <f>AVERAGE(DH13:DH18)</f>
        <v>16.372042687658663</v>
      </c>
      <c r="DI19" s="47">
        <f t="shared" ref="DI19:DM19" si="127">AVERAGE(DI13:DI18)</f>
        <v>16.906559687679998</v>
      </c>
      <c r="DJ19" s="47">
        <f t="shared" si="127"/>
        <v>17.147506493866665</v>
      </c>
      <c r="DK19" s="47">
        <f t="shared" si="127"/>
        <v>18.155547930624</v>
      </c>
      <c r="DL19" s="47">
        <f t="shared" si="127"/>
        <v>18.828274908074665</v>
      </c>
      <c r="DM19" s="47">
        <f t="shared" si="127"/>
        <v>19.025770467669332</v>
      </c>
      <c r="DN19" s="37">
        <f>AVERAGE(DN13:DN18)</f>
        <v>0</v>
      </c>
      <c r="DO19" s="37">
        <f>AVERAGE(DO13:DO18)</f>
        <v>5.8768956020806664</v>
      </c>
      <c r="DP19" s="37">
        <f t="shared" ref="DP19:DQ19" si="128">AVERAGE(DP13:DP18)</f>
        <v>9.8101864924830924</v>
      </c>
      <c r="DQ19" s="38">
        <f t="shared" si="128"/>
        <v>10.95552418517164</v>
      </c>
      <c r="DR19" s="10" t="s">
        <v>6</v>
      </c>
      <c r="DS19" s="47">
        <f>AVERAGE(DS13:DS18)</f>
        <v>58.614541449608872</v>
      </c>
      <c r="DT19" s="47">
        <f t="shared" ref="DT19:DX19" si="129">AVERAGE(DT13:DT18)</f>
        <v>57.527595030199301</v>
      </c>
      <c r="DU19" s="47">
        <f t="shared" si="129"/>
        <v>57.874604561302249</v>
      </c>
      <c r="DV19" s="47">
        <f t="shared" si="129"/>
        <v>62.286089975696093</v>
      </c>
      <c r="DW19" s="47">
        <f t="shared" si="129"/>
        <v>61.981371268560473</v>
      </c>
      <c r="DX19" s="47">
        <f t="shared" si="129"/>
        <v>60.008905730067475</v>
      </c>
      <c r="DY19" s="37">
        <f>AVERAGE(DY13:DY18)</f>
        <v>0</v>
      </c>
      <c r="DZ19" s="37">
        <f>AVERAGE(DZ13:DZ18)</f>
        <v>7.6395828036813924</v>
      </c>
      <c r="EA19" s="37">
        <f t="shared" ref="EA19:EB19" si="130">AVERAGE(EA13:EA18)</f>
        <v>7.1054725100326737</v>
      </c>
      <c r="EB19" s="38">
        <f t="shared" si="130"/>
        <v>3.6834771635230994</v>
      </c>
    </row>
    <row r="20" spans="1:132" x14ac:dyDescent="0.3">
      <c r="A20" s="9" t="s">
        <v>49</v>
      </c>
      <c r="B20" s="63">
        <f>_xlfn.STDEV.S(B13:B18)</f>
        <v>6.7721011731718841</v>
      </c>
      <c r="C20" s="7">
        <f t="shared" ref="C20:G20" si="131">_xlfn.STDEV.S(C13:C18)</f>
        <v>5.607289763836758</v>
      </c>
      <c r="D20" s="7">
        <f t="shared" si="131"/>
        <v>7.7454088431818784</v>
      </c>
      <c r="E20" s="7">
        <f t="shared" si="131"/>
        <v>5.7139804426267355</v>
      </c>
      <c r="F20" s="7">
        <f t="shared" si="131"/>
        <v>14.564725412937932</v>
      </c>
      <c r="G20" s="7">
        <f t="shared" si="131"/>
        <v>10.52747148452602</v>
      </c>
      <c r="H20" s="39">
        <f>_xlfn.STDEV.S(H13:H18)</f>
        <v>0</v>
      </c>
      <c r="I20" s="39">
        <f t="shared" ref="I20:K20" si="132">_xlfn.STDEV.S(I13:I18)</f>
        <v>4.9061479340390353</v>
      </c>
      <c r="J20" s="39">
        <f t="shared" si="132"/>
        <v>5.6889630699708373</v>
      </c>
      <c r="K20" s="40">
        <f t="shared" si="132"/>
        <v>4.1257141926847183</v>
      </c>
      <c r="L20" s="11" t="s">
        <v>49</v>
      </c>
      <c r="M20" s="69">
        <f>_xlfn.STDEV.S(M13:M18)</f>
        <v>1.5932973745507375</v>
      </c>
      <c r="N20" s="53">
        <f t="shared" ref="N20:R20" si="133">_xlfn.STDEV.S(N13:N18)</f>
        <v>1.4536208311121697</v>
      </c>
      <c r="O20" s="53">
        <f t="shared" si="133"/>
        <v>1.8304195243958585</v>
      </c>
      <c r="P20" s="53">
        <f t="shared" si="133"/>
        <v>1.7168728874489267</v>
      </c>
      <c r="Q20" s="53">
        <f t="shared" si="133"/>
        <v>2.8654228013951455</v>
      </c>
      <c r="R20" s="53">
        <f t="shared" si="133"/>
        <v>2.7794689253550251</v>
      </c>
      <c r="S20" s="39">
        <f>_xlfn.STDEV.S(S13:S18)</f>
        <v>0</v>
      </c>
      <c r="T20" s="39">
        <f t="shared" ref="T20:V20" si="134">_xlfn.STDEV.S(T13:T18)</f>
        <v>3.0578342236565215</v>
      </c>
      <c r="U20" s="39">
        <f t="shared" si="134"/>
        <v>3.8102492920300093</v>
      </c>
      <c r="V20" s="40">
        <f t="shared" si="134"/>
        <v>2.7698154324015678</v>
      </c>
      <c r="W20" s="11" t="s">
        <v>49</v>
      </c>
      <c r="X20" s="52">
        <f>_xlfn.STDEV.S(X13:X18)</f>
        <v>517.53204234451402</v>
      </c>
      <c r="Y20" s="52">
        <f t="shared" ref="Y20:AC20" si="135">_xlfn.STDEV.S(Y13:Y18)</f>
        <v>480.52075470472863</v>
      </c>
      <c r="Z20" s="52">
        <f t="shared" si="135"/>
        <v>503.5809590300189</v>
      </c>
      <c r="AA20" s="52">
        <f t="shared" si="135"/>
        <v>667.51959105087963</v>
      </c>
      <c r="AB20" s="52">
        <f t="shared" si="135"/>
        <v>721.92484918501486</v>
      </c>
      <c r="AC20" s="52">
        <f t="shared" si="135"/>
        <v>924.97487827560167</v>
      </c>
      <c r="AD20" s="39">
        <f>_xlfn.STDEV.S(AD13:AD18)</f>
        <v>0</v>
      </c>
      <c r="AE20" s="39">
        <f t="shared" ref="AE20:AG20" si="136">_xlfn.STDEV.S(AE13:AE18)</f>
        <v>1.4371289127075109</v>
      </c>
      <c r="AF20" s="39">
        <f t="shared" si="136"/>
        <v>1.9906556287211927</v>
      </c>
      <c r="AG20" s="40">
        <f t="shared" si="136"/>
        <v>4.5951870582197438</v>
      </c>
      <c r="AH20" s="11" t="s">
        <v>49</v>
      </c>
      <c r="AI20" s="7">
        <f>_xlfn.STDEV.S(AI13:AI18)</f>
        <v>1.8681604319680561E-2</v>
      </c>
      <c r="AJ20" s="7">
        <f t="shared" ref="AJ20:AN20" si="137">_xlfn.STDEV.S(AJ13:AJ18)</f>
        <v>2.3654867936791609E-2</v>
      </c>
      <c r="AK20" s="7">
        <f t="shared" si="137"/>
        <v>2.5520251469428646E-2</v>
      </c>
      <c r="AL20" s="7">
        <f t="shared" si="137"/>
        <v>2.9106389688006138E-2</v>
      </c>
      <c r="AM20" s="7">
        <f t="shared" si="137"/>
        <v>3.0548029009969124E-2</v>
      </c>
      <c r="AN20" s="55">
        <f t="shared" si="137"/>
        <v>4.4539061574190214E-2</v>
      </c>
      <c r="AO20" s="39">
        <f>_xlfn.STDEV.S(AO13:AO18)</f>
        <v>0</v>
      </c>
      <c r="AP20" s="39">
        <f t="shared" ref="AP20:AR20" si="138">_xlfn.STDEV.S(AP13:AP18)</f>
        <v>1.2031227877876884</v>
      </c>
      <c r="AQ20" s="39">
        <f t="shared" si="138"/>
        <v>1.7357852921446826</v>
      </c>
      <c r="AR20" s="40">
        <f t="shared" si="138"/>
        <v>4.1333725727405906</v>
      </c>
      <c r="AS20" s="11" t="s">
        <v>49</v>
      </c>
      <c r="AT20" s="53">
        <f>_xlfn.STDEV.S(AT13:AT18)</f>
        <v>0.43624392847388654</v>
      </c>
      <c r="AU20" s="53">
        <f t="shared" ref="AU20:AY20" si="139">_xlfn.STDEV.S(AU13:AU18)</f>
        <v>0.49873416435383111</v>
      </c>
      <c r="AV20" s="53">
        <f t="shared" si="139"/>
        <v>0.51873916229053141</v>
      </c>
      <c r="AW20" s="53">
        <f t="shared" si="139"/>
        <v>0.59479312603461276</v>
      </c>
      <c r="AX20" s="53">
        <f t="shared" si="139"/>
        <v>0.60431785662826032</v>
      </c>
      <c r="AY20" s="53">
        <f t="shared" si="139"/>
        <v>0.80177024490290127</v>
      </c>
      <c r="AZ20" s="39">
        <f>_xlfn.STDEV.S(AZ13:AZ18)</f>
        <v>0</v>
      </c>
      <c r="BA20" s="39">
        <f t="shared" ref="BA20:BC20" si="140">_xlfn.STDEV.S(BA13:BA18)</f>
        <v>1.1382299941519136</v>
      </c>
      <c r="BB20" s="39">
        <f t="shared" si="140"/>
        <v>1.741729006623403</v>
      </c>
      <c r="BC20" s="40">
        <f t="shared" si="140"/>
        <v>4.3730364095497665</v>
      </c>
      <c r="BD20" s="11" t="s">
        <v>49</v>
      </c>
      <c r="BE20" s="7">
        <f>_xlfn.STDEV.S(BE13:BE18)</f>
        <v>0.26774375331648737</v>
      </c>
      <c r="BF20" s="7">
        <f t="shared" ref="BF20:BJ20" si="141">_xlfn.STDEV.S(BF13:BF18)</f>
        <v>0.24117478165568373</v>
      </c>
      <c r="BG20" s="7">
        <f t="shared" si="141"/>
        <v>0.24740869205964891</v>
      </c>
      <c r="BH20" s="7">
        <f t="shared" si="141"/>
        <v>0.23624502895651925</v>
      </c>
      <c r="BI20" s="7">
        <f t="shared" si="141"/>
        <v>0.21456353564076633</v>
      </c>
      <c r="BJ20" s="7">
        <f t="shared" si="141"/>
        <v>0.24789784046390234</v>
      </c>
      <c r="BK20" s="39">
        <f>_xlfn.STDEV.S(BK13:BK18)</f>
        <v>0</v>
      </c>
      <c r="BL20" s="39">
        <f t="shared" ref="BL20:BN20" si="142">_xlfn.STDEV.S(BL13:BL18)</f>
        <v>0.21510890102556074</v>
      </c>
      <c r="BM20" s="39">
        <f t="shared" si="142"/>
        <v>0.32919468281137537</v>
      </c>
      <c r="BN20" s="40">
        <f t="shared" si="142"/>
        <v>0.25535851529868775</v>
      </c>
      <c r="BO20" s="11" t="s">
        <v>49</v>
      </c>
      <c r="BP20" s="7">
        <f>_xlfn.STDEV.S(BP13:BP18)</f>
        <v>3.0118912793687889</v>
      </c>
      <c r="BQ20" s="7">
        <f t="shared" ref="BQ20:BU20" si="143">_xlfn.STDEV.S(BQ13:BQ18)</f>
        <v>3.5051784876387844</v>
      </c>
      <c r="BR20" s="7">
        <f t="shared" si="143"/>
        <v>4.4330831272937194</v>
      </c>
      <c r="BS20" s="7">
        <f t="shared" si="143"/>
        <v>8.0130314232435591</v>
      </c>
      <c r="BT20" s="7">
        <f t="shared" si="143"/>
        <v>10.09164238577851</v>
      </c>
      <c r="BU20" s="7">
        <f t="shared" si="143"/>
        <v>13.451467345938305</v>
      </c>
      <c r="BV20" s="39">
        <f>_xlfn.STDEV.S(BV13:BV18)</f>
        <v>0</v>
      </c>
      <c r="BW20" s="39">
        <f t="shared" ref="BW20:BY20" si="144">_xlfn.STDEV.S(BW13:BW18)</f>
        <v>1.9893669281378463</v>
      </c>
      <c r="BX20" s="39">
        <f t="shared" si="144"/>
        <v>3.5570761341678798</v>
      </c>
      <c r="BY20" s="40">
        <f t="shared" si="144"/>
        <v>6.2860661651584797</v>
      </c>
      <c r="BZ20" s="11" t="s">
        <v>49</v>
      </c>
      <c r="CA20" s="7">
        <f>_xlfn.STDEV.S(CA13:CA18)</f>
        <v>7.3912123146569544E-3</v>
      </c>
      <c r="CB20" s="7">
        <f t="shared" ref="CB20:CF20" si="145">_xlfn.STDEV.S(CB13:CB18)</f>
        <v>8.1053128569436896E-3</v>
      </c>
      <c r="CC20" s="7">
        <f t="shared" si="145"/>
        <v>7.0557206257816059E-3</v>
      </c>
      <c r="CD20" s="7">
        <f t="shared" si="145"/>
        <v>1.146344696204186E-2</v>
      </c>
      <c r="CE20" s="7">
        <f t="shared" si="145"/>
        <v>1.2130132155584152E-2</v>
      </c>
      <c r="CF20" s="7">
        <f t="shared" si="145"/>
        <v>1.3391399488714635E-2</v>
      </c>
      <c r="CG20" s="39">
        <f>_xlfn.STDEV.S(CG13:CG18)</f>
        <v>0</v>
      </c>
      <c r="CH20" s="39">
        <f t="shared" ref="CH20:CJ20" si="146">_xlfn.STDEV.S(CH13:CH18)</f>
        <v>4.2038375541683974</v>
      </c>
      <c r="CI20" s="39">
        <f t="shared" si="146"/>
        <v>5.3030337913878407</v>
      </c>
      <c r="CJ20" s="40">
        <f t="shared" si="146"/>
        <v>6.7437473791304692</v>
      </c>
      <c r="CK20" s="11" t="s">
        <v>49</v>
      </c>
      <c r="CL20" s="7">
        <f>_xlfn.STDEV.S(CL13:CL18)</f>
        <v>1.5972101261816793E-2</v>
      </c>
      <c r="CM20" s="7">
        <f t="shared" ref="CM20:CQ20" si="147">_xlfn.STDEV.S(CM13:CM18)</f>
        <v>1.8154191176615875E-2</v>
      </c>
      <c r="CN20" s="7">
        <f t="shared" si="147"/>
        <v>1.8854614893142031E-2</v>
      </c>
      <c r="CO20" s="7">
        <f t="shared" si="147"/>
        <v>2.8041893907800076E-2</v>
      </c>
      <c r="CP20" s="7">
        <f t="shared" si="147"/>
        <v>3.3782692742116725E-2</v>
      </c>
      <c r="CQ20" s="7">
        <f t="shared" si="147"/>
        <v>4.1143341206755696E-2</v>
      </c>
      <c r="CR20" s="39">
        <f>_xlfn.STDEV.S(CR13:CR18)</f>
        <v>0</v>
      </c>
      <c r="CS20" s="39">
        <f t="shared" ref="CS20:CU20" si="148">_xlfn.STDEV.S(CS13:CS18)</f>
        <v>2.5418877533973032</v>
      </c>
      <c r="CT20" s="39">
        <f t="shared" si="148"/>
        <v>4.2013981966230025</v>
      </c>
      <c r="CU20" s="40">
        <f t="shared" si="148"/>
        <v>6.2337596292554505</v>
      </c>
      <c r="CV20" s="11" t="s">
        <v>49</v>
      </c>
      <c r="CW20" s="7">
        <f>_xlfn.STDEV.S(CW13:CW18)</f>
        <v>517.53204234451402</v>
      </c>
      <c r="CX20" s="7">
        <f t="shared" ref="CX20:DB20" si="149">_xlfn.STDEV.S(CX13:CX18)</f>
        <v>480.52075470472863</v>
      </c>
      <c r="CY20" s="7">
        <f t="shared" si="149"/>
        <v>503.5809590300189</v>
      </c>
      <c r="CZ20" s="7">
        <f t="shared" si="149"/>
        <v>667.51959105087963</v>
      </c>
      <c r="DA20" s="7">
        <f t="shared" si="149"/>
        <v>721.92484918501486</v>
      </c>
      <c r="DB20" s="7">
        <f t="shared" si="149"/>
        <v>924.97487827560167</v>
      </c>
      <c r="DC20" s="39">
        <f>_xlfn.STDEV.S(DC13:DC18)</f>
        <v>0</v>
      </c>
      <c r="DD20" s="39">
        <f t="shared" ref="DD20:DF20" si="150">_xlfn.STDEV.S(DD13:DD18)</f>
        <v>1.4371289127075109</v>
      </c>
      <c r="DE20" s="39">
        <f t="shared" si="150"/>
        <v>1.9906556287211927</v>
      </c>
      <c r="DF20" s="40">
        <f t="shared" si="150"/>
        <v>4.5951870582197438</v>
      </c>
      <c r="DG20" s="11" t="s">
        <v>49</v>
      </c>
      <c r="DH20" s="7">
        <f>_xlfn.STDEV.S(DH13:DH18)</f>
        <v>0.84948072495528737</v>
      </c>
      <c r="DI20" s="7">
        <f t="shared" ref="DI20:DM20" si="151">_xlfn.STDEV.S(DI13:DI18)</f>
        <v>0.87226396407550344</v>
      </c>
      <c r="DJ20" s="7">
        <f t="shared" si="151"/>
        <v>0.83424142599131668</v>
      </c>
      <c r="DK20" s="7">
        <f t="shared" si="151"/>
        <v>0.90215497385395238</v>
      </c>
      <c r="DL20" s="7">
        <f t="shared" si="151"/>
        <v>0.89845065371901767</v>
      </c>
      <c r="DM20" s="7">
        <f t="shared" si="151"/>
        <v>0.97145292269536876</v>
      </c>
      <c r="DN20" s="39">
        <f>_xlfn.STDEV.S(DN13:DN18)</f>
        <v>0</v>
      </c>
      <c r="DO20" s="39">
        <f t="shared" ref="DO20:DQ20" si="152">_xlfn.STDEV.S(DO13:DO18)</f>
        <v>0.84823351653014112</v>
      </c>
      <c r="DP20" s="39">
        <f t="shared" si="152"/>
        <v>1.1494444968951045</v>
      </c>
      <c r="DQ20" s="40">
        <f t="shared" si="152"/>
        <v>1.8546467782809337</v>
      </c>
      <c r="DR20" s="11" t="s">
        <v>49</v>
      </c>
      <c r="DS20" s="7">
        <f>_xlfn.STDEV.S(DS13:DS18)</f>
        <v>0.98761033511451102</v>
      </c>
      <c r="DT20" s="7">
        <f t="shared" ref="DT20:DX20" si="153">_xlfn.STDEV.S(DT13:DT18)</f>
        <v>1.2811133909922345</v>
      </c>
      <c r="DU20" s="7">
        <f t="shared" si="153"/>
        <v>1.2702319533782314</v>
      </c>
      <c r="DV20" s="7">
        <f t="shared" si="153"/>
        <v>0.90324328291540557</v>
      </c>
      <c r="DW20" s="7">
        <f t="shared" si="153"/>
        <v>1.2766655517479637</v>
      </c>
      <c r="DX20" s="7">
        <f t="shared" si="153"/>
        <v>2.0930406996048498</v>
      </c>
      <c r="DY20" s="39">
        <f>_xlfn.STDEV.S(DY13:DY18)</f>
        <v>0</v>
      </c>
      <c r="DZ20" s="39">
        <f t="shared" ref="DZ20:EB20" si="154">_xlfn.STDEV.S(DZ13:DZ18)</f>
        <v>1.1084280152287951</v>
      </c>
      <c r="EA20" s="39">
        <f t="shared" si="154"/>
        <v>1.3214792312520069</v>
      </c>
      <c r="EB20" s="40">
        <f t="shared" si="154"/>
        <v>2.5944547437313727</v>
      </c>
    </row>
    <row r="21" spans="1:132" x14ac:dyDescent="0.3">
      <c r="A21" s="9"/>
      <c r="B21" s="7"/>
      <c r="C21" s="7"/>
      <c r="D21" s="7"/>
      <c r="E21" s="7"/>
      <c r="F21" s="7"/>
      <c r="G21" s="7"/>
      <c r="H21" s="41"/>
      <c r="I21" s="41"/>
      <c r="J21" s="41"/>
      <c r="K21" s="41"/>
      <c r="L21" s="11"/>
      <c r="M21" s="7"/>
      <c r="N21" s="7"/>
      <c r="O21" s="7"/>
      <c r="P21" s="7"/>
      <c r="Q21" s="7"/>
      <c r="R21" s="7"/>
      <c r="S21" s="41"/>
      <c r="T21" s="41"/>
      <c r="U21" s="41"/>
      <c r="V21" s="50"/>
      <c r="W21" s="11"/>
      <c r="X21" s="7"/>
      <c r="Y21" s="7"/>
      <c r="Z21" s="7"/>
      <c r="AA21" s="7"/>
      <c r="AB21" s="7"/>
      <c r="AC21" s="7"/>
      <c r="AD21" s="41"/>
      <c r="AE21" s="41"/>
      <c r="AF21" s="41"/>
      <c r="AG21" s="50"/>
      <c r="AH21" s="11"/>
      <c r="AI21" s="7"/>
      <c r="AJ21" s="7"/>
      <c r="AK21" s="7"/>
      <c r="AL21" s="7"/>
      <c r="AM21" s="7"/>
      <c r="AN21" s="7"/>
      <c r="AO21" s="41"/>
      <c r="AP21" s="41"/>
      <c r="AQ21" s="41"/>
      <c r="AR21" s="50"/>
      <c r="AS21" s="11"/>
      <c r="AT21" s="7"/>
      <c r="AU21" s="7"/>
      <c r="AV21" s="7"/>
      <c r="AW21" s="7"/>
      <c r="AX21" s="7"/>
      <c r="AY21" s="7"/>
      <c r="AZ21" s="41"/>
      <c r="BA21" s="41"/>
      <c r="BB21" s="41"/>
      <c r="BC21" s="50"/>
      <c r="BD21" s="11"/>
      <c r="BE21" s="7"/>
      <c r="BF21" s="7"/>
      <c r="BG21" s="7"/>
      <c r="BH21" s="7"/>
      <c r="BI21" s="7"/>
      <c r="BJ21" s="7"/>
      <c r="BK21" s="41"/>
      <c r="BL21" s="41"/>
      <c r="BM21" s="41"/>
      <c r="BN21" s="50"/>
      <c r="BO21" s="11"/>
      <c r="BP21" s="7"/>
      <c r="BQ21" s="7"/>
      <c r="BR21" s="7"/>
      <c r="BS21" s="7"/>
      <c r="BT21" s="7"/>
      <c r="BU21" s="7"/>
      <c r="BV21" s="41"/>
      <c r="BW21" s="41"/>
      <c r="BX21" s="41"/>
      <c r="BY21" s="50"/>
      <c r="BZ21" s="11"/>
      <c r="CA21" s="7"/>
      <c r="CB21" s="7"/>
      <c r="CC21" s="7"/>
      <c r="CD21" s="7"/>
      <c r="CE21" s="7"/>
      <c r="CF21" s="7"/>
      <c r="CG21" s="41"/>
      <c r="CH21" s="41"/>
      <c r="CI21" s="41"/>
      <c r="CJ21" s="50"/>
      <c r="CK21" s="11"/>
      <c r="CL21" s="7"/>
      <c r="CM21" s="7"/>
      <c r="CN21" s="7"/>
      <c r="CO21" s="7"/>
      <c r="CP21" s="7"/>
      <c r="CQ21" s="7"/>
      <c r="CR21" s="41"/>
      <c r="CS21" s="41"/>
      <c r="CT21" s="41"/>
      <c r="CU21" s="50"/>
      <c r="CV21" s="11"/>
      <c r="CW21" s="7"/>
      <c r="CX21" s="7"/>
      <c r="CY21" s="7"/>
      <c r="CZ21" s="7"/>
      <c r="DA21" s="7"/>
      <c r="DB21" s="7"/>
      <c r="DC21" s="41"/>
      <c r="DD21" s="41"/>
      <c r="DE21" s="41"/>
      <c r="DF21" s="50"/>
      <c r="DG21" s="11"/>
      <c r="DH21" s="7"/>
      <c r="DI21" s="7"/>
      <c r="DJ21" s="7"/>
      <c r="DK21" s="7"/>
      <c r="DL21" s="7"/>
      <c r="DM21" s="7"/>
      <c r="DN21" s="41"/>
      <c r="DO21" s="41"/>
      <c r="DP21" s="41"/>
      <c r="DQ21" s="50"/>
      <c r="DR21" s="11"/>
      <c r="DS21" s="7"/>
      <c r="DT21" s="7"/>
      <c r="DU21" s="7"/>
      <c r="DV21" s="7"/>
      <c r="DW21" s="7"/>
      <c r="DX21" s="7"/>
      <c r="DY21" s="41"/>
      <c r="DZ21" s="41"/>
      <c r="EA21" s="41"/>
      <c r="EB21" s="50"/>
    </row>
    <row r="22" spans="1:132" x14ac:dyDescent="0.3">
      <c r="A22" s="24" t="s">
        <v>41</v>
      </c>
      <c r="B22" s="71">
        <v>148.0247064250002</v>
      </c>
      <c r="C22" s="72">
        <v>151.80212395799973</v>
      </c>
      <c r="D22" s="72">
        <v>148.20986630699963</v>
      </c>
      <c r="E22" s="72">
        <v>172.24257330600167</v>
      </c>
      <c r="F22" s="72">
        <v>195.63358861800049</v>
      </c>
      <c r="G22" s="72">
        <v>195.76014621799973</v>
      </c>
      <c r="H22" s="46">
        <f t="shared" ref="H22:I27" si="155">(D22-$D22)/$D22*100</f>
        <v>0</v>
      </c>
      <c r="I22" s="46">
        <f t="shared" si="155"/>
        <v>16.215321960564395</v>
      </c>
      <c r="J22" s="46">
        <f t="shared" ref="J22:J27" si="156">(F22-$D22)/$D22*100</f>
        <v>31.997682403118894</v>
      </c>
      <c r="K22" s="46">
        <f t="shared" ref="K22:K27" si="157">(G22-$D22)/$D22*100</f>
        <v>32.083073209515746</v>
      </c>
      <c r="L22" s="32" t="s">
        <v>41</v>
      </c>
      <c r="M22" s="71">
        <v>39.61312773704195</v>
      </c>
      <c r="N22" s="72">
        <v>41.80493952869687</v>
      </c>
      <c r="O22" s="72">
        <v>42.35469569933371</v>
      </c>
      <c r="P22" s="72">
        <v>48.742632311845888</v>
      </c>
      <c r="Q22" s="72">
        <v>55.168163593841506</v>
      </c>
      <c r="R22" s="72">
        <v>57.241797123513244</v>
      </c>
      <c r="S22" s="46">
        <f>(O22-$O22)/$O22*100</f>
        <v>0</v>
      </c>
      <c r="T22" s="46">
        <f t="shared" ref="T22:V22" si="158">(P22-$O22)/$O22*100</f>
        <v>15.082003322273113</v>
      </c>
      <c r="U22" s="46">
        <f t="shared" ref="U22:U27" si="159">(Q22-$O22)/$O22*100</f>
        <v>30.25276815932682</v>
      </c>
      <c r="V22" s="46">
        <f t="shared" si="158"/>
        <v>35.148644508886711</v>
      </c>
      <c r="W22" s="32" t="s">
        <v>41</v>
      </c>
      <c r="X22" s="12">
        <v>10309.84417940491</v>
      </c>
      <c r="Y22" s="12">
        <v>10710.682667726649</v>
      </c>
      <c r="Z22" s="12">
        <v>10410.770253807936</v>
      </c>
      <c r="AA22" s="12">
        <v>12362.674819694916</v>
      </c>
      <c r="AB22" s="12">
        <v>13815.848548530021</v>
      </c>
      <c r="AC22" s="12">
        <v>14605.981825917259</v>
      </c>
      <c r="AD22" s="46">
        <f t="shared" ref="AD22:AG27" si="160">(Z22-$Z22)/$Z22*100</f>
        <v>0</v>
      </c>
      <c r="AE22" s="46">
        <f t="shared" si="160"/>
        <v>18.748896751160501</v>
      </c>
      <c r="AF22" s="46">
        <f t="shared" si="160"/>
        <v>32.707265761403328</v>
      </c>
      <c r="AG22" s="49">
        <f t="shared" si="160"/>
        <v>40.296841346343662</v>
      </c>
      <c r="AH22" s="32" t="s">
        <v>41</v>
      </c>
      <c r="AI22" s="12">
        <v>0.77376588196721297</v>
      </c>
      <c r="AJ22" s="12">
        <v>0.72825646197827332</v>
      </c>
      <c r="AK22" s="12">
        <v>0.71509262110667438</v>
      </c>
      <c r="AL22" s="12">
        <v>0.81694112243517469</v>
      </c>
      <c r="AM22" s="12">
        <v>0.89508837022222232</v>
      </c>
      <c r="AN22" s="12">
        <v>0.88647138147531868</v>
      </c>
      <c r="AO22" s="46">
        <f t="shared" ref="AO22:AR27" si="161">(AK22-$AK22)/$AK22*100</f>
        <v>0</v>
      </c>
      <c r="AP22" s="46">
        <f t="shared" si="161"/>
        <v>14.242700640775736</v>
      </c>
      <c r="AQ22" s="46">
        <f t="shared" si="161"/>
        <v>25.170969997842697</v>
      </c>
      <c r="AR22" s="49">
        <f t="shared" si="161"/>
        <v>23.965952844460798</v>
      </c>
      <c r="AS22" s="32" t="s">
        <v>41</v>
      </c>
      <c r="AT22" s="12">
        <v>10.210243170815998</v>
      </c>
      <c r="AU22" s="12">
        <v>10.59735499264</v>
      </c>
      <c r="AV22" s="12">
        <v>10.429597275136</v>
      </c>
      <c r="AW22" s="12">
        <v>12.057789545984001</v>
      </c>
      <c r="AX22" s="12">
        <v>13.404843432448001</v>
      </c>
      <c r="AY22" s="12">
        <v>13.297921734655997</v>
      </c>
      <c r="AZ22" s="46">
        <f t="shared" ref="AZ22:BC27" si="162">(AV22-$AV22)/$AV22*100</f>
        <v>0</v>
      </c>
      <c r="BA22" s="46">
        <f t="shared" si="162"/>
        <v>15.611266934818142</v>
      </c>
      <c r="BB22" s="46">
        <f t="shared" si="162"/>
        <v>28.526951509479098</v>
      </c>
      <c r="BC22" s="49">
        <f t="shared" si="162"/>
        <v>27.501775800663346</v>
      </c>
      <c r="BD22" s="32" t="s">
        <v>41</v>
      </c>
      <c r="BE22" s="12">
        <v>13.19552</v>
      </c>
      <c r="BF22" s="12">
        <v>14.551679999999999</v>
      </c>
      <c r="BG22" s="12">
        <v>14.584959999999999</v>
      </c>
      <c r="BH22" s="12">
        <v>14.759680000000001</v>
      </c>
      <c r="BI22" s="12">
        <v>14.975999999999999</v>
      </c>
      <c r="BJ22" s="12">
        <v>15.000960000000001</v>
      </c>
      <c r="BK22" s="46">
        <f t="shared" ref="BK22:BN27" si="163">(BG22-$BG22)/$BG22*100</f>
        <v>0</v>
      </c>
      <c r="BL22" s="46">
        <f t="shared" si="163"/>
        <v>1.197946377638351</v>
      </c>
      <c r="BM22" s="46">
        <f t="shared" si="163"/>
        <v>2.6811180832857979</v>
      </c>
      <c r="BN22" s="46">
        <f t="shared" si="163"/>
        <v>2.8522532800912872</v>
      </c>
      <c r="BO22" s="32" t="s">
        <v>41</v>
      </c>
      <c r="BP22" s="12">
        <v>223.939780584</v>
      </c>
      <c r="BQ22" s="12">
        <v>226.05058642400002</v>
      </c>
      <c r="BR22" s="12">
        <v>222.58584244000002</v>
      </c>
      <c r="BS22" s="12">
        <v>257.22034738400004</v>
      </c>
      <c r="BT22" s="12">
        <v>281.79141442399998</v>
      </c>
      <c r="BU22" s="12">
        <v>294.12359308800001</v>
      </c>
      <c r="BV22" s="46">
        <f t="shared" ref="BV22:BY27" si="164">(BR22-$BR22)/$BR22*100</f>
        <v>0</v>
      </c>
      <c r="BW22" s="46">
        <f t="shared" si="164"/>
        <v>15.560066428454924</v>
      </c>
      <c r="BX22" s="46">
        <f t="shared" si="164"/>
        <v>26.598983715668862</v>
      </c>
      <c r="BY22" s="49">
        <f t="shared" si="164"/>
        <v>32.139398383921751</v>
      </c>
      <c r="BZ22" s="32" t="s">
        <v>41</v>
      </c>
      <c r="CA22" s="12">
        <v>0.13354740000000001</v>
      </c>
      <c r="CB22" s="12">
        <v>0.13956001000000001</v>
      </c>
      <c r="CC22" s="12">
        <v>0.14151542</v>
      </c>
      <c r="CD22" s="12">
        <v>0.16777450999999999</v>
      </c>
      <c r="CE22" s="12">
        <v>0.19537214</v>
      </c>
      <c r="CF22" s="12">
        <v>0.20810134999999999</v>
      </c>
      <c r="CG22" s="46">
        <f>(CC22-$CC22)/$CC22*100</f>
        <v>0</v>
      </c>
      <c r="CH22" s="46">
        <f t="shared" ref="CH22:CH27" si="165">(CD22-$CC22)/$CC22*100</f>
        <v>18.555638671743321</v>
      </c>
      <c r="CI22" s="46">
        <f t="shared" ref="CI22:CI27" si="166">(CE22-$CC22)/$CC22*100</f>
        <v>38.05713893228031</v>
      </c>
      <c r="CJ22" s="46">
        <f t="shared" ref="CJ22:CJ27" si="167">(CF22-$CC22)/$CC22*100</f>
        <v>47.052066834836786</v>
      </c>
      <c r="CK22" s="32" t="s">
        <v>41</v>
      </c>
      <c r="CL22" s="12">
        <v>0.59453930529209242</v>
      </c>
      <c r="CM22" s="12">
        <v>0.60674530996563947</v>
      </c>
      <c r="CN22" s="12">
        <v>0.60520514501718581</v>
      </c>
      <c r="CO22" s="12">
        <v>0.69557728986941203</v>
      </c>
      <c r="CP22" s="12">
        <v>0.76604431040549459</v>
      </c>
      <c r="CQ22" s="12">
        <v>0.79985094960824732</v>
      </c>
      <c r="CR22" s="46">
        <f>(CN22-$CN22)/$CN22*100</f>
        <v>0</v>
      </c>
      <c r="CS22" s="46">
        <f t="shared" ref="CS22:CS27" si="168">(CO22-$CN22)/$CN22*100</f>
        <v>14.932481258013752</v>
      </c>
      <c r="CT22" s="46">
        <f t="shared" ref="CT22:CT27" si="169">(CP22-$CN22)/$CN22*100</f>
        <v>26.575974562103482</v>
      </c>
      <c r="CU22" s="46">
        <f t="shared" ref="CU22:CU27" si="170">(CQ22-$CN22)/$CN22*100</f>
        <v>32.161954701415205</v>
      </c>
      <c r="CV22" s="32" t="s">
        <v>41</v>
      </c>
      <c r="CW22" s="12">
        <v>10309.84417940491</v>
      </c>
      <c r="CX22" s="12">
        <v>10710.682667726649</v>
      </c>
      <c r="CY22" s="12">
        <v>10410.770253807936</v>
      </c>
      <c r="CZ22" s="12">
        <v>12362.674819694916</v>
      </c>
      <c r="DA22" s="12">
        <v>13815.848548530021</v>
      </c>
      <c r="DB22" s="12">
        <v>14605.981825917259</v>
      </c>
      <c r="DC22" s="46">
        <f t="shared" ref="DC22:DF27" si="171">(CY22-$Z22)/$Z22*100</f>
        <v>0</v>
      </c>
      <c r="DD22" s="46">
        <f t="shared" si="171"/>
        <v>18.748896751160501</v>
      </c>
      <c r="DE22" s="46">
        <f t="shared" si="171"/>
        <v>32.707265761403328</v>
      </c>
      <c r="DF22" s="49">
        <f t="shared" si="171"/>
        <v>40.296841346343662</v>
      </c>
      <c r="DG22" s="32" t="s">
        <v>41</v>
      </c>
      <c r="DH22" s="12">
        <v>17.888523214847996</v>
      </c>
      <c r="DI22" s="12">
        <v>18.782679858175999</v>
      </c>
      <c r="DJ22" s="12">
        <v>18.548686773759997</v>
      </c>
      <c r="DK22" s="12">
        <v>19.921764388863998</v>
      </c>
      <c r="DL22" s="12">
        <v>21.934639900160001</v>
      </c>
      <c r="DM22" s="12">
        <v>22.485590413311993</v>
      </c>
      <c r="DN22" s="46">
        <f>(DJ22-$DJ22)/$DJ22*100</f>
        <v>0</v>
      </c>
      <c r="DO22" s="46">
        <f t="shared" ref="DO22:DO27" si="172">(DK22-$DJ22)/$DJ22*100</f>
        <v>7.4025597167689181</v>
      </c>
      <c r="DP22" s="46">
        <f t="shared" ref="DP22:DP27" si="173">(DL22-$DJ22)/$DJ22*100</f>
        <v>18.254408884568377</v>
      </c>
      <c r="DQ22" s="49">
        <f t="shared" ref="DQ22:DQ27" si="174">(DM22-$DJ22)/$DJ22*100</f>
        <v>21.224702792013066</v>
      </c>
      <c r="DR22" s="32" t="s">
        <v>41</v>
      </c>
      <c r="DS22" s="12">
        <v>57.077060236818198</v>
      </c>
      <c r="DT22" s="12">
        <v>56.420889205685029</v>
      </c>
      <c r="DU22" s="12">
        <v>56.228224684295647</v>
      </c>
      <c r="DV22" s="12">
        <v>60.525711029511754</v>
      </c>
      <c r="DW22" s="12">
        <v>61.11266696632763</v>
      </c>
      <c r="DX22" s="12">
        <v>59.139749013587462</v>
      </c>
      <c r="DY22" s="46">
        <f>(DU22-$DU22)/$DU22*100</f>
        <v>0</v>
      </c>
      <c r="DZ22" s="46">
        <f t="shared" ref="DZ22:DZ27" si="175">(DV22-$DU22)/$DU22*100</f>
        <v>7.6429344325651112</v>
      </c>
      <c r="EA22" s="46">
        <f t="shared" ref="EA22:EA27" si="176">(DW22-$DU22)/$DU22*100</f>
        <v>8.6868157574894802</v>
      </c>
      <c r="EB22" s="49">
        <f t="shared" ref="EB22:EB27" si="177">(DX22-$DU22)/$DU22*100</f>
        <v>5.1780477609583748</v>
      </c>
    </row>
    <row r="23" spans="1:132" x14ac:dyDescent="0.3">
      <c r="A23" s="24" t="s">
        <v>42</v>
      </c>
      <c r="B23" s="73">
        <v>129.44534679400104</v>
      </c>
      <c r="C23" s="12">
        <v>137.71395401600151</v>
      </c>
      <c r="D23" s="12">
        <v>138.82708922699965</v>
      </c>
      <c r="E23" s="12">
        <v>176.00916793800042</v>
      </c>
      <c r="F23" s="12">
        <v>178.240682284</v>
      </c>
      <c r="G23" s="12">
        <v>167.79656662699958</v>
      </c>
      <c r="H23" s="46">
        <f t="shared" si="155"/>
        <v>0</v>
      </c>
      <c r="I23" s="46">
        <f t="shared" si="155"/>
        <v>26.783013976619092</v>
      </c>
      <c r="J23" s="46">
        <f t="shared" si="156"/>
        <v>28.390419533002092</v>
      </c>
      <c r="K23" s="46">
        <f t="shared" si="157"/>
        <v>20.867308794922014</v>
      </c>
      <c r="L23" s="32" t="s">
        <v>42</v>
      </c>
      <c r="M23" s="73">
        <v>37.736832565267029</v>
      </c>
      <c r="N23" s="12">
        <v>39.821430798715241</v>
      </c>
      <c r="O23" s="12">
        <v>41.287257526556779</v>
      </c>
      <c r="P23" s="12">
        <v>50.87238761413218</v>
      </c>
      <c r="Q23" s="12">
        <v>53.541564328691095</v>
      </c>
      <c r="R23" s="12">
        <v>51.836257037351139</v>
      </c>
      <c r="S23" s="46">
        <f t="shared" ref="S23:S27" si="178">(O23-$O23)/$O23*100</f>
        <v>0</v>
      </c>
      <c r="T23" s="46">
        <f t="shared" ref="T23:T27" si="179">(P23-$O23)/$O23*100</f>
        <v>23.215710274314187</v>
      </c>
      <c r="U23" s="46">
        <f t="shared" si="159"/>
        <v>29.68060253033785</v>
      </c>
      <c r="V23" s="46">
        <f t="shared" ref="V23:V27" si="180">(R23-$O23)/$O23*100</f>
        <v>25.550254831067516</v>
      </c>
      <c r="W23" s="32" t="s">
        <v>42</v>
      </c>
      <c r="X23" s="12">
        <v>10087.853936368318</v>
      </c>
      <c r="Y23" s="12">
        <v>10361.911011403603</v>
      </c>
      <c r="Z23" s="12">
        <v>10545.505962199739</v>
      </c>
      <c r="AA23" s="12">
        <v>12382.978715586069</v>
      </c>
      <c r="AB23" s="12">
        <v>13239.908946780683</v>
      </c>
      <c r="AC23" s="12">
        <v>12961.131622333665</v>
      </c>
      <c r="AD23" s="46">
        <f t="shared" si="160"/>
        <v>0</v>
      </c>
      <c r="AE23" s="46">
        <f t="shared" si="160"/>
        <v>17.424225636709441</v>
      </c>
      <c r="AF23" s="46">
        <f t="shared" si="160"/>
        <v>25.550248553639861</v>
      </c>
      <c r="AG23" s="49">
        <f t="shared" si="160"/>
        <v>22.906683366286192</v>
      </c>
      <c r="AH23" s="32" t="s">
        <v>42</v>
      </c>
      <c r="AI23" s="12">
        <v>0.70590246364172071</v>
      </c>
      <c r="AJ23" s="12">
        <v>0.71299975939849602</v>
      </c>
      <c r="AK23" s="12">
        <v>0.7201455070938213</v>
      </c>
      <c r="AL23" s="12">
        <v>0.83320583337116905</v>
      </c>
      <c r="AM23" s="12">
        <v>0.87718207883211674</v>
      </c>
      <c r="AN23" s="12">
        <v>0.84596007106145232</v>
      </c>
      <c r="AO23" s="46">
        <f t="shared" si="161"/>
        <v>0</v>
      </c>
      <c r="AP23" s="46">
        <f t="shared" si="161"/>
        <v>15.699650301729665</v>
      </c>
      <c r="AQ23" s="46">
        <f t="shared" si="161"/>
        <v>21.806228073549107</v>
      </c>
      <c r="AR23" s="49">
        <f t="shared" si="161"/>
        <v>17.470714283195516</v>
      </c>
      <c r="AS23" s="32" t="s">
        <v>42</v>
      </c>
      <c r="AT23" s="12">
        <v>9.9666651202559997</v>
      </c>
      <c r="AU23" s="12">
        <v>10.256701178879998</v>
      </c>
      <c r="AV23" s="12">
        <v>10.473335362047997</v>
      </c>
      <c r="AW23" s="12">
        <v>12.214664204287999</v>
      </c>
      <c r="AX23" s="12">
        <v>12.998013869567998</v>
      </c>
      <c r="AY23" s="12">
        <v>12.598714146303998</v>
      </c>
      <c r="AZ23" s="46">
        <f t="shared" si="162"/>
        <v>0</v>
      </c>
      <c r="BA23" s="46">
        <f t="shared" si="162"/>
        <v>16.626306539844201</v>
      </c>
      <c r="BB23" s="46">
        <f t="shared" si="162"/>
        <v>24.105773569216783</v>
      </c>
      <c r="BC23" s="49">
        <f t="shared" si="162"/>
        <v>20.293237166430188</v>
      </c>
      <c r="BD23" s="32" t="s">
        <v>42</v>
      </c>
      <c r="BE23" s="12">
        <v>14.119039999999998</v>
      </c>
      <c r="BF23" s="12">
        <v>14.385280000000002</v>
      </c>
      <c r="BG23" s="12">
        <v>14.54336</v>
      </c>
      <c r="BH23" s="12">
        <v>14.659840000000001</v>
      </c>
      <c r="BI23" s="12">
        <v>14.817919999999999</v>
      </c>
      <c r="BJ23" s="12">
        <v>14.892800000000001</v>
      </c>
      <c r="BK23" s="46">
        <f t="shared" si="163"/>
        <v>0</v>
      </c>
      <c r="BL23" s="46">
        <f t="shared" si="163"/>
        <v>0.80091533180778751</v>
      </c>
      <c r="BM23" s="46">
        <f t="shared" si="163"/>
        <v>1.8878718535469057</v>
      </c>
      <c r="BN23" s="46">
        <f t="shared" si="163"/>
        <v>2.4027459954233499</v>
      </c>
      <c r="BO23" s="32" t="s">
        <v>42</v>
      </c>
      <c r="BP23" s="12">
        <v>226.78409561600003</v>
      </c>
      <c r="BQ23" s="12">
        <v>230.19174942399999</v>
      </c>
      <c r="BR23" s="12">
        <v>230.87738408800001</v>
      </c>
      <c r="BS23" s="12">
        <v>270.87133496799999</v>
      </c>
      <c r="BT23" s="12">
        <v>286.82286079199997</v>
      </c>
      <c r="BU23" s="12">
        <v>283.70998032</v>
      </c>
      <c r="BV23" s="46">
        <f t="shared" si="164"/>
        <v>0</v>
      </c>
      <c r="BW23" s="46">
        <f t="shared" si="164"/>
        <v>17.322593565403569</v>
      </c>
      <c r="BX23" s="46">
        <f t="shared" si="164"/>
        <v>24.231683378167553</v>
      </c>
      <c r="BY23" s="49">
        <f t="shared" si="164"/>
        <v>22.883400399175777</v>
      </c>
      <c r="BZ23" s="32" t="s">
        <v>42</v>
      </c>
      <c r="CA23" s="12">
        <v>0.12428367</v>
      </c>
      <c r="CB23" s="12">
        <v>0.13287061</v>
      </c>
      <c r="CC23" s="12">
        <v>0.13686856999999999</v>
      </c>
      <c r="CD23" s="12">
        <v>0.17146578000000001</v>
      </c>
      <c r="CE23" s="12">
        <v>0.19445104999999999</v>
      </c>
      <c r="CF23" s="12">
        <v>0.20106868</v>
      </c>
      <c r="CG23" s="46">
        <f t="shared" ref="CG23:CG27" si="181">(CC23-$CC23)/$CC23*100</f>
        <v>0</v>
      </c>
      <c r="CH23" s="46">
        <f t="shared" si="165"/>
        <v>25.277687930837605</v>
      </c>
      <c r="CI23" s="46">
        <f t="shared" si="166"/>
        <v>42.0713681745926</v>
      </c>
      <c r="CJ23" s="46">
        <f t="shared" si="167"/>
        <v>46.906393483909426</v>
      </c>
      <c r="CK23" s="32" t="s">
        <v>42</v>
      </c>
      <c r="CL23" s="12">
        <v>0.58280408931958771</v>
      </c>
      <c r="CM23" s="12">
        <v>0.60058590460481465</v>
      </c>
      <c r="CN23" s="12">
        <v>0.60917979271477285</v>
      </c>
      <c r="CO23" s="12">
        <v>0.71464036442611301</v>
      </c>
      <c r="CP23" s="12">
        <v>0.75996858501718578</v>
      </c>
      <c r="CQ23" s="12">
        <v>0.75886239813058787</v>
      </c>
      <c r="CR23" s="46">
        <f t="shared" ref="CR23:CR27" si="182">(CN23-$CN23)/$CN23*100</f>
        <v>0</v>
      </c>
      <c r="CS23" s="46">
        <f t="shared" si="168"/>
        <v>17.31189592507025</v>
      </c>
      <c r="CT23" s="46">
        <f t="shared" si="169"/>
        <v>24.752756756824095</v>
      </c>
      <c r="CU23" s="46">
        <f t="shared" si="170"/>
        <v>24.571170482980655</v>
      </c>
      <c r="CV23" s="32" t="s">
        <v>42</v>
      </c>
      <c r="CW23" s="12">
        <v>10087.853936368318</v>
      </c>
      <c r="CX23" s="12">
        <v>10361.911011403603</v>
      </c>
      <c r="CY23" s="12">
        <v>10545.505962199739</v>
      </c>
      <c r="CZ23" s="12">
        <v>12382.978715586069</v>
      </c>
      <c r="DA23" s="12">
        <v>13239.908946780683</v>
      </c>
      <c r="DB23" s="12">
        <v>12961.131622333665</v>
      </c>
      <c r="DC23" s="46">
        <f t="shared" si="171"/>
        <v>0</v>
      </c>
      <c r="DD23" s="46">
        <f t="shared" si="171"/>
        <v>17.424225636709441</v>
      </c>
      <c r="DE23" s="46">
        <f t="shared" si="171"/>
        <v>25.550248553639861</v>
      </c>
      <c r="DF23" s="49">
        <f t="shared" si="171"/>
        <v>22.906683366286192</v>
      </c>
      <c r="DG23" s="32" t="s">
        <v>42</v>
      </c>
      <c r="DH23" s="12">
        <v>16.673959184895999</v>
      </c>
      <c r="DI23" s="12">
        <v>17.357148709888001</v>
      </c>
      <c r="DJ23" s="12">
        <v>17.923868691456001</v>
      </c>
      <c r="DK23" s="12">
        <v>19.586792263168</v>
      </c>
      <c r="DL23" s="12">
        <v>21.402842446335995</v>
      </c>
      <c r="DM23" s="12">
        <v>22.353015067135996</v>
      </c>
      <c r="DN23" s="46">
        <f t="shared" ref="DN23:DN27" si="183">(DJ23-$DJ23)/$DJ23*100</f>
        <v>0</v>
      </c>
      <c r="DO23" s="46">
        <f t="shared" si="172"/>
        <v>9.277704497493259</v>
      </c>
      <c r="DP23" s="46">
        <f t="shared" si="173"/>
        <v>19.409725739278382</v>
      </c>
      <c r="DQ23" s="49">
        <f t="shared" si="174"/>
        <v>24.71088386064384</v>
      </c>
      <c r="DR23" s="32" t="s">
        <v>42</v>
      </c>
      <c r="DS23" s="12">
        <v>59.773836613947338</v>
      </c>
      <c r="DT23" s="12">
        <v>59.092085631766075</v>
      </c>
      <c r="DU23" s="12">
        <v>58.432337026885584</v>
      </c>
      <c r="DV23" s="12">
        <v>62.36173866640263</v>
      </c>
      <c r="DW23" s="12">
        <v>60.730316088427593</v>
      </c>
      <c r="DX23" s="12">
        <v>56.362482235458991</v>
      </c>
      <c r="DY23" s="46">
        <f t="shared" ref="DY23:DY27" si="184">(DU23-$DU23)/$DU23*100</f>
        <v>0</v>
      </c>
      <c r="DZ23" s="46">
        <f t="shared" si="175"/>
        <v>6.7247038873510565</v>
      </c>
      <c r="EA23" s="46">
        <f t="shared" si="176"/>
        <v>3.932718043580345</v>
      </c>
      <c r="EB23" s="49">
        <f t="shared" si="177"/>
        <v>-3.5423104683870887</v>
      </c>
    </row>
    <row r="24" spans="1:132" x14ac:dyDescent="0.3">
      <c r="A24" s="24" t="s">
        <v>43</v>
      </c>
      <c r="B24" s="73">
        <v>136.8597872780004</v>
      </c>
      <c r="C24" s="12">
        <v>136.32195941200001</v>
      </c>
      <c r="D24" s="12">
        <v>142.13267770699957</v>
      </c>
      <c r="E24" s="12">
        <v>175.23814636899905</v>
      </c>
      <c r="F24" s="12">
        <v>181.07560846399966</v>
      </c>
      <c r="G24" s="12">
        <v>165.34919621599914</v>
      </c>
      <c r="H24" s="46">
        <f t="shared" si="155"/>
        <v>0</v>
      </c>
      <c r="I24" s="46">
        <f t="shared" si="155"/>
        <v>23.291947493063478</v>
      </c>
      <c r="J24" s="46">
        <f t="shared" si="156"/>
        <v>27.3989988687044</v>
      </c>
      <c r="K24" s="46">
        <f t="shared" si="157"/>
        <v>16.33439887543625</v>
      </c>
      <c r="L24" s="32" t="s">
        <v>43</v>
      </c>
      <c r="M24" s="73">
        <v>38.891980255470251</v>
      </c>
      <c r="N24" s="12">
        <v>39.741870469282368</v>
      </c>
      <c r="O24" s="12">
        <v>41.706763659332537</v>
      </c>
      <c r="P24" s="12">
        <v>50.470296583522888</v>
      </c>
      <c r="Q24" s="12">
        <v>53.501383980978552</v>
      </c>
      <c r="R24" s="12">
        <v>50.777240346180079</v>
      </c>
      <c r="S24" s="46">
        <f t="shared" si="178"/>
        <v>0</v>
      </c>
      <c r="T24" s="46">
        <f t="shared" si="179"/>
        <v>21.012258337214266</v>
      </c>
      <c r="U24" s="46">
        <f t="shared" si="159"/>
        <v>28.279874262089344</v>
      </c>
      <c r="V24" s="46">
        <f t="shared" si="180"/>
        <v>21.748215135886912</v>
      </c>
      <c r="W24" s="32" t="s">
        <v>43</v>
      </c>
      <c r="X24" s="12">
        <v>10128.121411800073</v>
      </c>
      <c r="Y24" s="12">
        <v>10155.640936841788</v>
      </c>
      <c r="Z24" s="12">
        <v>10312.151422332121</v>
      </c>
      <c r="AA24" s="12">
        <v>12455.244891174982</v>
      </c>
      <c r="AB24" s="12">
        <v>13069.406934597411</v>
      </c>
      <c r="AC24" s="12">
        <v>14056.498902857644</v>
      </c>
      <c r="AD24" s="46">
        <f t="shared" si="160"/>
        <v>0</v>
      </c>
      <c r="AE24" s="46">
        <f t="shared" si="160"/>
        <v>20.782214894573318</v>
      </c>
      <c r="AF24" s="46">
        <f t="shared" si="160"/>
        <v>26.737926930496229</v>
      </c>
      <c r="AG24" s="49">
        <f t="shared" si="160"/>
        <v>36.310051386723416</v>
      </c>
      <c r="AH24" s="32" t="s">
        <v>43</v>
      </c>
      <c r="AI24" s="12">
        <v>0.7014897438679244</v>
      </c>
      <c r="AJ24" s="12">
        <v>0.70322542160600809</v>
      </c>
      <c r="AK24" s="12">
        <v>0.7130923675057208</v>
      </c>
      <c r="AL24" s="12">
        <v>0.82771273870601569</v>
      </c>
      <c r="AM24" s="12">
        <v>0.96245987737226268</v>
      </c>
      <c r="AN24" s="12">
        <v>0.92032997875908318</v>
      </c>
      <c r="AO24" s="46">
        <f t="shared" si="161"/>
        <v>0</v>
      </c>
      <c r="AP24" s="46">
        <f t="shared" si="161"/>
        <v>16.073706075584287</v>
      </c>
      <c r="AQ24" s="46">
        <f t="shared" si="161"/>
        <v>34.969875044208962</v>
      </c>
      <c r="AR24" s="49">
        <f t="shared" si="161"/>
        <v>29.061818734401161</v>
      </c>
      <c r="AS24" s="32" t="s">
        <v>43</v>
      </c>
      <c r="AT24" s="12">
        <v>9.8985253585919981</v>
      </c>
      <c r="AU24" s="12">
        <v>10.127796263935998</v>
      </c>
      <c r="AV24" s="12">
        <v>10.370759013888</v>
      </c>
      <c r="AW24" s="12">
        <v>12.134136315391999</v>
      </c>
      <c r="AX24" s="12">
        <v>14.261653466111998</v>
      </c>
      <c r="AY24" s="12">
        <v>13.698633162239998</v>
      </c>
      <c r="AZ24" s="46">
        <f t="shared" si="162"/>
        <v>0</v>
      </c>
      <c r="BA24" s="46">
        <f t="shared" si="162"/>
        <v>17.003358183741156</v>
      </c>
      <c r="BB24" s="46">
        <f t="shared" si="162"/>
        <v>37.517933325936006</v>
      </c>
      <c r="BC24" s="49">
        <f t="shared" si="162"/>
        <v>32.089012423251532</v>
      </c>
      <c r="BD24" s="32" t="s">
        <v>43</v>
      </c>
      <c r="BE24" s="12">
        <v>14.110720000000001</v>
      </c>
      <c r="BF24" s="12">
        <v>14.401919999999999</v>
      </c>
      <c r="BG24" s="12">
        <v>14.54336</v>
      </c>
      <c r="BH24" s="12">
        <v>14.659840000000001</v>
      </c>
      <c r="BI24" s="12">
        <v>14.817919999999999</v>
      </c>
      <c r="BJ24" s="12">
        <v>14.88448</v>
      </c>
      <c r="BK24" s="46">
        <f t="shared" si="163"/>
        <v>0</v>
      </c>
      <c r="BL24" s="46">
        <f t="shared" si="163"/>
        <v>0.80091533180778751</v>
      </c>
      <c r="BM24" s="46">
        <f t="shared" si="163"/>
        <v>1.8878718535469057</v>
      </c>
      <c r="BN24" s="46">
        <f t="shared" si="163"/>
        <v>2.3455377574370715</v>
      </c>
      <c r="BO24" s="32" t="s">
        <v>43</v>
      </c>
      <c r="BP24" s="12">
        <v>228.01745428800001</v>
      </c>
      <c r="BQ24" s="12">
        <v>223.62467389599999</v>
      </c>
      <c r="BR24" s="12">
        <v>220.649460616</v>
      </c>
      <c r="BS24" s="12">
        <v>271.85548935999998</v>
      </c>
      <c r="BT24" s="12">
        <v>284.4226372</v>
      </c>
      <c r="BU24" s="12">
        <v>264.80372921600002</v>
      </c>
      <c r="BV24" s="46">
        <f t="shared" si="164"/>
        <v>0</v>
      </c>
      <c r="BW24" s="46">
        <f t="shared" si="164"/>
        <v>23.206958494729658</v>
      </c>
      <c r="BX24" s="46">
        <f t="shared" si="164"/>
        <v>28.902484694936799</v>
      </c>
      <c r="BY24" s="49">
        <f t="shared" si="164"/>
        <v>20.011047603167473</v>
      </c>
      <c r="BZ24" s="32" t="s">
        <v>43</v>
      </c>
      <c r="CA24" s="12">
        <v>0.12921294</v>
      </c>
      <c r="CB24" s="12">
        <v>0.13491944</v>
      </c>
      <c r="CC24" s="12">
        <v>0.13803497000000001</v>
      </c>
      <c r="CD24" s="12">
        <v>0.18656621000000001</v>
      </c>
      <c r="CE24" s="12">
        <v>0.19791249999999999</v>
      </c>
      <c r="CF24" s="12">
        <v>0.19891561999999999</v>
      </c>
      <c r="CG24" s="46">
        <f t="shared" si="181"/>
        <v>0</v>
      </c>
      <c r="CH24" s="46">
        <f t="shared" si="165"/>
        <v>35.158655810190709</v>
      </c>
      <c r="CI24" s="46">
        <f t="shared" si="166"/>
        <v>43.378522123777749</v>
      </c>
      <c r="CJ24" s="46">
        <f t="shared" si="167"/>
        <v>44.105236520861332</v>
      </c>
      <c r="CK24" s="32" t="s">
        <v>43</v>
      </c>
      <c r="CL24" s="12">
        <v>0.59101374460481471</v>
      </c>
      <c r="CM24" s="12">
        <v>0.59722374542955692</v>
      </c>
      <c r="CN24" s="12">
        <v>0.59455956670790744</v>
      </c>
      <c r="CO24" s="12">
        <v>0.73144452109966007</v>
      </c>
      <c r="CP24" s="12">
        <v>0.75906393905154645</v>
      </c>
      <c r="CQ24" s="12">
        <v>0.72186499711340202</v>
      </c>
      <c r="CR24" s="46">
        <f t="shared" si="182"/>
        <v>0</v>
      </c>
      <c r="CS24" s="46">
        <f t="shared" si="168"/>
        <v>23.02291680372555</v>
      </c>
      <c r="CT24" s="46">
        <f t="shared" si="169"/>
        <v>27.668274392506071</v>
      </c>
      <c r="CU24" s="46">
        <f t="shared" si="170"/>
        <v>21.411720125939311</v>
      </c>
      <c r="CV24" s="32" t="s">
        <v>43</v>
      </c>
      <c r="CW24" s="12">
        <v>10128.121411800073</v>
      </c>
      <c r="CX24" s="12">
        <v>10155.640936841788</v>
      </c>
      <c r="CY24" s="12">
        <v>10312.151422332121</v>
      </c>
      <c r="CZ24" s="12">
        <v>12455.244891174982</v>
      </c>
      <c r="DA24" s="12">
        <v>13069.406934597411</v>
      </c>
      <c r="DB24" s="12">
        <v>14056.498902857644</v>
      </c>
      <c r="DC24" s="46">
        <f t="shared" si="171"/>
        <v>0</v>
      </c>
      <c r="DD24" s="46">
        <f t="shared" si="171"/>
        <v>20.782214894573318</v>
      </c>
      <c r="DE24" s="46">
        <f t="shared" si="171"/>
        <v>26.737926930496229</v>
      </c>
      <c r="DF24" s="49">
        <f t="shared" si="171"/>
        <v>36.310051386723416</v>
      </c>
      <c r="DG24" s="32" t="s">
        <v>43</v>
      </c>
      <c r="DH24" s="12">
        <v>16.712497025535999</v>
      </c>
      <c r="DI24" s="12">
        <v>17.380811348991998</v>
      </c>
      <c r="DJ24" s="12">
        <v>18.019831964159998</v>
      </c>
      <c r="DK24" s="12">
        <v>19.614735009792</v>
      </c>
      <c r="DL24" s="12">
        <v>21.110897493503998</v>
      </c>
      <c r="DM24" s="12">
        <v>24.587131079679995</v>
      </c>
      <c r="DN24" s="46">
        <f t="shared" si="183"/>
        <v>0</v>
      </c>
      <c r="DO24" s="46">
        <f t="shared" si="172"/>
        <v>8.8508208556224943</v>
      </c>
      <c r="DP24" s="46">
        <f t="shared" si="173"/>
        <v>17.153686757411954</v>
      </c>
      <c r="DQ24" s="49">
        <f t="shared" si="174"/>
        <v>36.444841042812328</v>
      </c>
      <c r="DR24" s="32" t="s">
        <v>43</v>
      </c>
      <c r="DS24" s="12">
        <v>59.228284938315703</v>
      </c>
      <c r="DT24" s="12">
        <v>58.269985563840557</v>
      </c>
      <c r="DU24" s="12">
        <v>57.551918544604689</v>
      </c>
      <c r="DV24" s="12">
        <v>61.862351488992516</v>
      </c>
      <c r="DW24" s="12">
        <v>67.555884208619872</v>
      </c>
      <c r="DX24" s="12">
        <v>55.714646486597275</v>
      </c>
      <c r="DY24" s="46">
        <f t="shared" si="184"/>
        <v>0</v>
      </c>
      <c r="DZ24" s="46">
        <f t="shared" si="175"/>
        <v>7.4896424887158117</v>
      </c>
      <c r="EA24" s="46">
        <f t="shared" si="176"/>
        <v>17.382505947671874</v>
      </c>
      <c r="EB24" s="49">
        <f t="shared" si="177"/>
        <v>-3.1923732596046586</v>
      </c>
    </row>
    <row r="25" spans="1:132" x14ac:dyDescent="0.3">
      <c r="A25" s="24" t="s">
        <v>44</v>
      </c>
      <c r="B25" s="73">
        <v>138.26637071899859</v>
      </c>
      <c r="C25" s="12">
        <v>144.06729284300098</v>
      </c>
      <c r="D25" s="12">
        <v>142.13267770699957</v>
      </c>
      <c r="E25" s="12">
        <v>169.55127557100008</v>
      </c>
      <c r="F25" s="12">
        <v>179.88452714499942</v>
      </c>
      <c r="G25" s="12">
        <v>167.00654275100013</v>
      </c>
      <c r="H25" s="46">
        <f t="shared" si="155"/>
        <v>0</v>
      </c>
      <c r="I25" s="46">
        <f t="shared" si="155"/>
        <v>19.290847331056948</v>
      </c>
      <c r="J25" s="46">
        <f t="shared" si="156"/>
        <v>26.560992199009771</v>
      </c>
      <c r="K25" s="46">
        <f t="shared" si="157"/>
        <v>17.500454818192448</v>
      </c>
      <c r="L25" s="32" t="s">
        <v>44</v>
      </c>
      <c r="M25" s="73">
        <v>39.649145652704476</v>
      </c>
      <c r="N25" s="12">
        <v>40.912830417275593</v>
      </c>
      <c r="O25" s="12">
        <v>41.706763659332537</v>
      </c>
      <c r="P25" s="12">
        <v>49.634370160383725</v>
      </c>
      <c r="Q25" s="12">
        <v>52.821662553489979</v>
      </c>
      <c r="R25" s="12">
        <v>51.275952789182384</v>
      </c>
      <c r="S25" s="46">
        <f t="shared" si="178"/>
        <v>0</v>
      </c>
      <c r="T25" s="46">
        <f t="shared" si="179"/>
        <v>19.007963710167335</v>
      </c>
      <c r="U25" s="46">
        <f t="shared" si="159"/>
        <v>26.650111202455552</v>
      </c>
      <c r="V25" s="46">
        <f t="shared" si="180"/>
        <v>22.943974286790748</v>
      </c>
      <c r="W25" s="32" t="s">
        <v>44</v>
      </c>
      <c r="X25" s="12">
        <v>9959.8811521381795</v>
      </c>
      <c r="Y25" s="12">
        <v>10385.54625595483</v>
      </c>
      <c r="Z25" s="12">
        <v>10341.600145135848</v>
      </c>
      <c r="AA25" s="12">
        <v>12343.705944856796</v>
      </c>
      <c r="AB25" s="12">
        <v>12943.873485457691</v>
      </c>
      <c r="AC25" s="12">
        <v>12519.14940324298</v>
      </c>
      <c r="AD25" s="46">
        <f t="shared" si="160"/>
        <v>0</v>
      </c>
      <c r="AE25" s="46">
        <f t="shared" si="160"/>
        <v>19.359729361250107</v>
      </c>
      <c r="AF25" s="46">
        <f t="shared" si="160"/>
        <v>25.16315950917728</v>
      </c>
      <c r="AG25" s="49">
        <f t="shared" si="160"/>
        <v>21.056212071120719</v>
      </c>
      <c r="AH25" s="32" t="s">
        <v>44</v>
      </c>
      <c r="AI25" s="12">
        <v>0.70468831999999981</v>
      </c>
      <c r="AJ25" s="12">
        <v>0.72002453939393918</v>
      </c>
      <c r="AK25" s="12">
        <v>0.71771710939481248</v>
      </c>
      <c r="AL25" s="12">
        <v>0.82653682238720716</v>
      </c>
      <c r="AM25" s="12">
        <v>0.94754282552230384</v>
      </c>
      <c r="AN25" s="12">
        <v>0.81986405399325069</v>
      </c>
      <c r="AO25" s="46">
        <f t="shared" si="161"/>
        <v>0</v>
      </c>
      <c r="AP25" s="46">
        <f t="shared" si="161"/>
        <v>15.161922652805748</v>
      </c>
      <c r="AQ25" s="46">
        <f t="shared" si="161"/>
        <v>32.021769178845844</v>
      </c>
      <c r="AR25" s="49">
        <f t="shared" si="161"/>
        <v>14.232201414923731</v>
      </c>
      <c r="AS25" s="32" t="s">
        <v>44</v>
      </c>
      <c r="AT25" s="12">
        <v>9.9084815298559974</v>
      </c>
      <c r="AU25" s="12">
        <v>10.279876751871997</v>
      </c>
      <c r="AV25" s="12">
        <v>10.360390017535998</v>
      </c>
      <c r="AW25" s="12">
        <v>12.041252920319998</v>
      </c>
      <c r="AX25" s="12">
        <v>13.96177822208</v>
      </c>
      <c r="AY25" s="12">
        <v>12.128216156159999</v>
      </c>
      <c r="AZ25" s="46">
        <f t="shared" si="162"/>
        <v>0</v>
      </c>
      <c r="BA25" s="46">
        <f t="shared" si="162"/>
        <v>16.223934619632765</v>
      </c>
      <c r="BB25" s="46">
        <f t="shared" si="162"/>
        <v>34.761125772758469</v>
      </c>
      <c r="BC25" s="49">
        <f t="shared" si="162"/>
        <v>17.063316493218668</v>
      </c>
      <c r="BD25" s="32" t="s">
        <v>44</v>
      </c>
      <c r="BE25" s="12">
        <v>14.0608</v>
      </c>
      <c r="BF25" s="12">
        <v>14.27712</v>
      </c>
      <c r="BG25" s="12">
        <v>14.435200000000002</v>
      </c>
      <c r="BH25" s="12">
        <v>14.56832</v>
      </c>
      <c r="BI25" s="12">
        <v>14.734719999999999</v>
      </c>
      <c r="BJ25" s="12">
        <v>14.792960000000001</v>
      </c>
      <c r="BK25" s="46">
        <f t="shared" si="163"/>
        <v>0</v>
      </c>
      <c r="BL25" s="46">
        <f t="shared" si="163"/>
        <v>0.92219020172909349</v>
      </c>
      <c r="BM25" s="46">
        <f t="shared" si="163"/>
        <v>2.074927953890473</v>
      </c>
      <c r="BN25" s="46">
        <f t="shared" si="163"/>
        <v>2.4783861671469665</v>
      </c>
      <c r="BO25" s="32" t="s">
        <v>44</v>
      </c>
      <c r="BP25" s="12">
        <v>226.16472611200001</v>
      </c>
      <c r="BQ25" s="12">
        <v>235.53136484800001</v>
      </c>
      <c r="BR25" s="12">
        <v>235.394782792</v>
      </c>
      <c r="BS25" s="12">
        <v>285.09649615199999</v>
      </c>
      <c r="BT25" s="12">
        <v>301.38590123199998</v>
      </c>
      <c r="BU25" s="12">
        <v>303.47386846400002</v>
      </c>
      <c r="BV25" s="46">
        <f t="shared" si="164"/>
        <v>0</v>
      </c>
      <c r="BW25" s="46">
        <f t="shared" si="164"/>
        <v>21.114194958142939</v>
      </c>
      <c r="BX25" s="46">
        <f t="shared" si="164"/>
        <v>28.034231539579697</v>
      </c>
      <c r="BY25" s="49">
        <f t="shared" si="164"/>
        <v>28.921238127930899</v>
      </c>
      <c r="BZ25" s="32" t="s">
        <v>44</v>
      </c>
      <c r="CA25" s="12">
        <v>0.12558883000000001</v>
      </c>
      <c r="CB25" s="12">
        <v>0.13912698000000001</v>
      </c>
      <c r="CC25" s="12">
        <v>0.14161098</v>
      </c>
      <c r="CD25" s="12">
        <v>0.17808304</v>
      </c>
      <c r="CE25" s="12">
        <v>0.19642456999999999</v>
      </c>
      <c r="CF25" s="12">
        <v>0.20850629000000001</v>
      </c>
      <c r="CG25" s="46">
        <f t="shared" si="181"/>
        <v>0</v>
      </c>
      <c r="CH25" s="46">
        <f t="shared" si="165"/>
        <v>25.755107407631812</v>
      </c>
      <c r="CI25" s="46">
        <f t="shared" si="166"/>
        <v>38.707160984268306</v>
      </c>
      <c r="CJ25" s="46">
        <f t="shared" si="167"/>
        <v>47.238787557292532</v>
      </c>
      <c r="CK25" s="32" t="s">
        <v>44</v>
      </c>
      <c r="CL25" s="12">
        <v>0.57621529154639173</v>
      </c>
      <c r="CM25" s="12">
        <v>0.61463740786254661</v>
      </c>
      <c r="CN25" s="12">
        <v>0.61918361239862907</v>
      </c>
      <c r="CO25" s="12">
        <v>0.74185615230240176</v>
      </c>
      <c r="CP25" s="12">
        <v>0.76847633539518534</v>
      </c>
      <c r="CQ25" s="12">
        <v>0.78925800637801047</v>
      </c>
      <c r="CR25" s="46">
        <f t="shared" si="182"/>
        <v>0</v>
      </c>
      <c r="CS25" s="46">
        <f t="shared" si="168"/>
        <v>19.811981042029966</v>
      </c>
      <c r="CT25" s="46">
        <f t="shared" si="169"/>
        <v>24.11122000115887</v>
      </c>
      <c r="CU25" s="46">
        <f t="shared" si="170"/>
        <v>27.467521842275094</v>
      </c>
      <c r="CV25" s="32" t="s">
        <v>44</v>
      </c>
      <c r="CW25" s="12">
        <v>9959.8811521381795</v>
      </c>
      <c r="CX25" s="12">
        <v>10385.54625595483</v>
      </c>
      <c r="CY25" s="12">
        <v>10341.600145135848</v>
      </c>
      <c r="CZ25" s="12">
        <v>12343.705944856796</v>
      </c>
      <c r="DA25" s="12">
        <v>12943.873485457691</v>
      </c>
      <c r="DB25" s="12">
        <v>12519.14940324298</v>
      </c>
      <c r="DC25" s="46">
        <f t="shared" si="171"/>
        <v>0</v>
      </c>
      <c r="DD25" s="46">
        <f t="shared" si="171"/>
        <v>19.359729361250107</v>
      </c>
      <c r="DE25" s="46">
        <f t="shared" si="171"/>
        <v>25.16315950917728</v>
      </c>
      <c r="DF25" s="49">
        <f t="shared" si="171"/>
        <v>21.056212071120719</v>
      </c>
      <c r="DG25" s="32" t="s">
        <v>44</v>
      </c>
      <c r="DH25" s="12">
        <v>17.059349964799996</v>
      </c>
      <c r="DI25" s="12">
        <v>17.540317064191996</v>
      </c>
      <c r="DJ25" s="12">
        <v>17.879261084671999</v>
      </c>
      <c r="DK25" s="12">
        <v>19.394492262911996</v>
      </c>
      <c r="DL25" s="12">
        <v>21.009516875775997</v>
      </c>
      <c r="DM25" s="12">
        <v>21.518388476416</v>
      </c>
      <c r="DN25" s="46">
        <f t="shared" si="183"/>
        <v>0</v>
      </c>
      <c r="DO25" s="46">
        <f t="shared" si="172"/>
        <v>8.4747975381321208</v>
      </c>
      <c r="DP25" s="46">
        <f t="shared" si="173"/>
        <v>17.507746971644071</v>
      </c>
      <c r="DQ25" s="49">
        <f t="shared" si="174"/>
        <v>20.353902627798458</v>
      </c>
      <c r="DR25" s="32" t="s">
        <v>44</v>
      </c>
      <c r="DS25" s="12">
        <v>58.082409648087463</v>
      </c>
      <c r="DT25" s="12">
        <v>58.607131867975411</v>
      </c>
      <c r="DU25" s="12">
        <v>57.946410472287504</v>
      </c>
      <c r="DV25" s="12">
        <v>62.085940467471964</v>
      </c>
      <c r="DW25" s="12">
        <v>66.454542027941386</v>
      </c>
      <c r="DX25" s="12">
        <v>56.36210243835145</v>
      </c>
      <c r="DY25" s="46">
        <f t="shared" si="184"/>
        <v>0</v>
      </c>
      <c r="DZ25" s="46">
        <f t="shared" si="175"/>
        <v>7.143721175212681</v>
      </c>
      <c r="EA25" s="46">
        <f t="shared" si="176"/>
        <v>14.682758580400494</v>
      </c>
      <c r="EB25" s="49">
        <f t="shared" si="177"/>
        <v>-2.734091759995624</v>
      </c>
    </row>
    <row r="26" spans="1:132" x14ac:dyDescent="0.3">
      <c r="A26" s="24" t="s">
        <v>45</v>
      </c>
      <c r="B26" s="73">
        <v>140.82909258200053</v>
      </c>
      <c r="C26" s="12">
        <v>141.88349305299928</v>
      </c>
      <c r="D26" s="12">
        <v>144.71007993999871</v>
      </c>
      <c r="E26" s="12">
        <v>171.50155919600004</v>
      </c>
      <c r="F26" s="12">
        <v>191.02959048499955</v>
      </c>
      <c r="G26" s="12">
        <v>185.50376404399901</v>
      </c>
      <c r="H26" s="46">
        <f t="shared" si="155"/>
        <v>0</v>
      </c>
      <c r="I26" s="46">
        <f t="shared" si="155"/>
        <v>18.513899838290406</v>
      </c>
      <c r="J26" s="46">
        <f t="shared" si="156"/>
        <v>32.008489363150339</v>
      </c>
      <c r="K26" s="46">
        <f t="shared" si="157"/>
        <v>28.189939581896876</v>
      </c>
      <c r="L26" s="32" t="s">
        <v>45</v>
      </c>
      <c r="M26" s="73">
        <v>39.881075966462163</v>
      </c>
      <c r="N26" s="12">
        <v>40.871793429439983</v>
      </c>
      <c r="O26" s="12">
        <v>42.163829111631586</v>
      </c>
      <c r="P26" s="12">
        <v>49.969522745828328</v>
      </c>
      <c r="Q26" s="12">
        <v>55.325857970965956</v>
      </c>
      <c r="R26" s="12">
        <v>54.577454207455112</v>
      </c>
      <c r="S26" s="46">
        <f t="shared" si="178"/>
        <v>0</v>
      </c>
      <c r="T26" s="46">
        <f t="shared" si="179"/>
        <v>18.512772199912494</v>
      </c>
      <c r="U26" s="46">
        <f t="shared" si="159"/>
        <v>31.216398360042231</v>
      </c>
      <c r="V26" s="46">
        <f t="shared" si="180"/>
        <v>29.441408328825204</v>
      </c>
      <c r="W26" s="32" t="s">
        <v>45</v>
      </c>
      <c r="X26" s="12">
        <v>10136.65434195986</v>
      </c>
      <c r="Y26" s="12">
        <v>10244.881569521987</v>
      </c>
      <c r="Z26" s="12">
        <v>10562.683166743831</v>
      </c>
      <c r="AA26" s="12">
        <v>12403.827764896459</v>
      </c>
      <c r="AB26" s="12">
        <v>13497.908446534695</v>
      </c>
      <c r="AC26" s="12">
        <v>12905.954999283398</v>
      </c>
      <c r="AD26" s="46">
        <f t="shared" si="160"/>
        <v>0</v>
      </c>
      <c r="AE26" s="46">
        <f t="shared" si="160"/>
        <v>17.430652506452109</v>
      </c>
      <c r="AF26" s="46">
        <f t="shared" si="160"/>
        <v>27.788633185858487</v>
      </c>
      <c r="AG26" s="49">
        <f t="shared" si="160"/>
        <v>22.184437377779741</v>
      </c>
      <c r="AH26" s="32" t="s">
        <v>45</v>
      </c>
      <c r="AI26" s="12">
        <v>0.71151561973302357</v>
      </c>
      <c r="AJ26" s="12">
        <v>0.70644609530355085</v>
      </c>
      <c r="AK26" s="12">
        <v>0.71457437839054583</v>
      </c>
      <c r="AL26" s="12">
        <v>0.80838528563443246</v>
      </c>
      <c r="AM26" s="12">
        <v>0.96271388407079617</v>
      </c>
      <c r="AN26" s="12">
        <v>0.82288792795580101</v>
      </c>
      <c r="AO26" s="46">
        <f t="shared" si="161"/>
        <v>0</v>
      </c>
      <c r="AP26" s="46">
        <f t="shared" si="161"/>
        <v>13.128221509310107</v>
      </c>
      <c r="AQ26" s="46">
        <f t="shared" si="161"/>
        <v>34.725497188849857</v>
      </c>
      <c r="AR26" s="49">
        <f t="shared" si="161"/>
        <v>15.157771232885869</v>
      </c>
      <c r="AS26" s="32" t="s">
        <v>45</v>
      </c>
      <c r="AT26" s="12">
        <v>10.199832554495998</v>
      </c>
      <c r="AU26" s="12">
        <v>10.262344621567999</v>
      </c>
      <c r="AV26" s="12">
        <v>10.564724937727998</v>
      </c>
      <c r="AW26" s="12">
        <v>12.032394616319998</v>
      </c>
      <c r="AX26" s="12">
        <v>14.481681363967997</v>
      </c>
      <c r="AY26" s="12">
        <v>12.392033884671998</v>
      </c>
      <c r="AZ26" s="46">
        <f t="shared" si="162"/>
        <v>0</v>
      </c>
      <c r="BA26" s="46">
        <f t="shared" si="162"/>
        <v>13.892171232501862</v>
      </c>
      <c r="BB26" s="46">
        <f t="shared" si="162"/>
        <v>37.075801304130891</v>
      </c>
      <c r="BC26" s="49">
        <f t="shared" si="162"/>
        <v>17.296322977784708</v>
      </c>
      <c r="BD26" s="32" t="s">
        <v>45</v>
      </c>
      <c r="BE26" s="12">
        <v>14.335360000000001</v>
      </c>
      <c r="BF26" s="12">
        <v>14.526720000000001</v>
      </c>
      <c r="BG26" s="12">
        <v>14.78464</v>
      </c>
      <c r="BH26" s="12">
        <v>14.88448</v>
      </c>
      <c r="BI26" s="12">
        <v>15.042560000000002</v>
      </c>
      <c r="BJ26" s="12">
        <v>15.059199999999999</v>
      </c>
      <c r="BK26" s="46">
        <f t="shared" si="163"/>
        <v>0</v>
      </c>
      <c r="BL26" s="46">
        <f t="shared" si="163"/>
        <v>0.67529544175577061</v>
      </c>
      <c r="BM26" s="46">
        <f t="shared" si="163"/>
        <v>1.7445132245357491</v>
      </c>
      <c r="BN26" s="46">
        <f t="shared" si="163"/>
        <v>1.8570624648283574</v>
      </c>
      <c r="BO26" s="32" t="s">
        <v>45</v>
      </c>
      <c r="BP26" s="12">
        <v>220.351280656</v>
      </c>
      <c r="BQ26" s="12">
        <v>219.35339410399999</v>
      </c>
      <c r="BR26" s="12">
        <v>219.05222934400001</v>
      </c>
      <c r="BS26" s="12">
        <v>259.16108243999997</v>
      </c>
      <c r="BT26" s="12">
        <v>276.433940952</v>
      </c>
      <c r="BU26" s="12">
        <v>277.83057224000004</v>
      </c>
      <c r="BV26" s="46">
        <f t="shared" si="164"/>
        <v>0</v>
      </c>
      <c r="BW26" s="46">
        <f t="shared" si="164"/>
        <v>18.310177995501224</v>
      </c>
      <c r="BX26" s="46">
        <f t="shared" si="164"/>
        <v>26.19544744184623</v>
      </c>
      <c r="BY26" s="49">
        <f t="shared" si="164"/>
        <v>26.833026567236807</v>
      </c>
      <c r="BZ26" s="32" t="s">
        <v>45</v>
      </c>
      <c r="CA26" s="12">
        <v>0.13581898000000001</v>
      </c>
      <c r="CB26" s="12">
        <v>0.14255924</v>
      </c>
      <c r="CC26" s="12">
        <v>0.15244574</v>
      </c>
      <c r="CD26" s="12">
        <v>0.18816761000000001</v>
      </c>
      <c r="CE26" s="12">
        <v>0.20446507999999999</v>
      </c>
      <c r="CF26" s="12">
        <v>0.20675309</v>
      </c>
      <c r="CG26" s="46">
        <f t="shared" si="181"/>
        <v>0</v>
      </c>
      <c r="CH26" s="46">
        <f t="shared" si="165"/>
        <v>23.432514414636984</v>
      </c>
      <c r="CI26" s="46">
        <f t="shared" si="166"/>
        <v>34.123183763613198</v>
      </c>
      <c r="CJ26" s="46">
        <f t="shared" si="167"/>
        <v>35.624052203754594</v>
      </c>
      <c r="CK26" s="32" t="s">
        <v>45</v>
      </c>
      <c r="CL26" s="12">
        <v>0.59527333443298969</v>
      </c>
      <c r="CM26" s="12">
        <v>0.60404623477662855</v>
      </c>
      <c r="CN26" s="12">
        <v>0.61270930718899974</v>
      </c>
      <c r="CO26" s="12">
        <v>0.71963422498969076</v>
      </c>
      <c r="CP26" s="12">
        <v>0.75161153850172191</v>
      </c>
      <c r="CQ26" s="12">
        <v>0.75956362152577328</v>
      </c>
      <c r="CR26" s="46">
        <f t="shared" si="182"/>
        <v>0</v>
      </c>
      <c r="CS26" s="46">
        <f t="shared" si="168"/>
        <v>17.451165919323692</v>
      </c>
      <c r="CT26" s="46">
        <f t="shared" si="169"/>
        <v>22.670168329901934</v>
      </c>
      <c r="CU26" s="46">
        <f t="shared" si="170"/>
        <v>23.968024088048338</v>
      </c>
      <c r="CV26" s="32" t="s">
        <v>45</v>
      </c>
      <c r="CW26" s="12">
        <v>10136.65434195986</v>
      </c>
      <c r="CX26" s="12">
        <v>10244.881569521987</v>
      </c>
      <c r="CY26" s="12">
        <v>10562.683166743831</v>
      </c>
      <c r="CZ26" s="12">
        <v>12403.827764896459</v>
      </c>
      <c r="DA26" s="12">
        <v>13497.908446534695</v>
      </c>
      <c r="DB26" s="12">
        <v>12905.954999283398</v>
      </c>
      <c r="DC26" s="46">
        <f t="shared" si="171"/>
        <v>0</v>
      </c>
      <c r="DD26" s="46">
        <f t="shared" si="171"/>
        <v>17.430652506452109</v>
      </c>
      <c r="DE26" s="46">
        <f t="shared" si="171"/>
        <v>27.788633185858487</v>
      </c>
      <c r="DF26" s="49">
        <f t="shared" si="171"/>
        <v>22.184437377779741</v>
      </c>
      <c r="DG26" s="32" t="s">
        <v>45</v>
      </c>
      <c r="DH26" s="12">
        <v>17.275519579135999</v>
      </c>
      <c r="DI26" s="12">
        <v>17.755870253055999</v>
      </c>
      <c r="DJ26" s="12">
        <v>18.468232001023996</v>
      </c>
      <c r="DK26" s="12">
        <v>19.980820873727996</v>
      </c>
      <c r="DL26" s="12">
        <v>21.834251412479997</v>
      </c>
      <c r="DM26" s="12">
        <v>21.016000591872</v>
      </c>
      <c r="DN26" s="46">
        <f t="shared" si="183"/>
        <v>0</v>
      </c>
      <c r="DO26" s="46">
        <f t="shared" si="172"/>
        <v>8.1902202258458381</v>
      </c>
      <c r="DP26" s="46">
        <f t="shared" si="173"/>
        <v>18.22599700539482</v>
      </c>
      <c r="DQ26" s="49">
        <f t="shared" si="174"/>
        <v>13.79541144331921</v>
      </c>
      <c r="DR26" s="32" t="s">
        <v>45</v>
      </c>
      <c r="DS26" s="12">
        <v>59.042117418074916</v>
      </c>
      <c r="DT26" s="12">
        <v>57.796911530155647</v>
      </c>
      <c r="DU26" s="12">
        <v>57.204852836710209</v>
      </c>
      <c r="DV26" s="12">
        <v>60.219721163412885</v>
      </c>
      <c r="DW26" s="12">
        <v>66.325522640499486</v>
      </c>
      <c r="DX26" s="12">
        <v>58.964757973335104</v>
      </c>
      <c r="DY26" s="46">
        <f t="shared" si="184"/>
        <v>0</v>
      </c>
      <c r="DZ26" s="46">
        <f t="shared" si="175"/>
        <v>5.2703016915514844</v>
      </c>
      <c r="EA26" s="46">
        <f t="shared" si="176"/>
        <v>15.943874254556681</v>
      </c>
      <c r="EB26" s="49">
        <f t="shared" si="177"/>
        <v>3.0764962225294044</v>
      </c>
    </row>
    <row r="27" spans="1:132" x14ac:dyDescent="0.3">
      <c r="A27" s="25" t="s">
        <v>46</v>
      </c>
      <c r="B27" s="74">
        <v>124.22094870599963</v>
      </c>
      <c r="C27" s="13">
        <v>118.87874127699948</v>
      </c>
      <c r="D27" s="13">
        <v>117.87417750699933</v>
      </c>
      <c r="E27" s="13">
        <v>152.96593327000045</v>
      </c>
      <c r="F27" s="13">
        <v>180.3508657889997</v>
      </c>
      <c r="G27" s="13">
        <v>171.71141413200036</v>
      </c>
      <c r="H27" s="39">
        <f t="shared" si="155"/>
        <v>0</v>
      </c>
      <c r="I27" s="39">
        <f t="shared" si="155"/>
        <v>29.77052014714366</v>
      </c>
      <c r="J27" s="39">
        <f t="shared" si="156"/>
        <v>53.002862546625643</v>
      </c>
      <c r="K27" s="40">
        <f t="shared" si="157"/>
        <v>45.673478079458235</v>
      </c>
      <c r="L27" s="33" t="s">
        <v>46</v>
      </c>
      <c r="M27" s="74">
        <v>36.215951788166905</v>
      </c>
      <c r="N27" s="13">
        <v>36.118321873393036</v>
      </c>
      <c r="O27" s="13">
        <v>37.438749897186192</v>
      </c>
      <c r="P27" s="13">
        <v>46.736001271890814</v>
      </c>
      <c r="Q27" s="13">
        <v>53.402124042509676</v>
      </c>
      <c r="R27" s="13">
        <v>52.557935872528525</v>
      </c>
      <c r="S27" s="46">
        <f t="shared" si="178"/>
        <v>0</v>
      </c>
      <c r="T27" s="46">
        <f t="shared" si="179"/>
        <v>24.833231345161401</v>
      </c>
      <c r="U27" s="46">
        <f t="shared" si="159"/>
        <v>42.638640951318877</v>
      </c>
      <c r="V27" s="46">
        <f t="shared" si="180"/>
        <v>40.383789567927472</v>
      </c>
      <c r="W27" s="33" t="s">
        <v>46</v>
      </c>
      <c r="X27" s="13">
        <v>9473.7208206012438</v>
      </c>
      <c r="Y27" s="13">
        <v>9614.0919128645874</v>
      </c>
      <c r="Z27" s="13">
        <v>9781.9724491577635</v>
      </c>
      <c r="AA27" s="13">
        <v>11804.611802851034</v>
      </c>
      <c r="AB27" s="13">
        <v>13008.001121187192</v>
      </c>
      <c r="AC27" s="13">
        <v>12568.128550668682</v>
      </c>
      <c r="AD27" s="46">
        <f t="shared" si="160"/>
        <v>0</v>
      </c>
      <c r="AE27" s="46">
        <f t="shared" si="160"/>
        <v>20.677213764463435</v>
      </c>
      <c r="AF27" s="46">
        <f t="shared" si="160"/>
        <v>32.979326907705527</v>
      </c>
      <c r="AG27" s="49">
        <f t="shared" si="160"/>
        <v>28.482559279246473</v>
      </c>
      <c r="AH27" s="33" t="s">
        <v>46</v>
      </c>
      <c r="AI27" s="13">
        <v>0.67133842002383781</v>
      </c>
      <c r="AJ27" s="13">
        <v>0.67081891739894539</v>
      </c>
      <c r="AK27" s="13">
        <v>0.69284494756380499</v>
      </c>
      <c r="AL27" s="13">
        <v>0.81327485379310316</v>
      </c>
      <c r="AM27" s="13">
        <v>0.88116433421203411</v>
      </c>
      <c r="AN27" s="13">
        <v>0.83607279863403505</v>
      </c>
      <c r="AO27" s="46">
        <f t="shared" si="161"/>
        <v>0</v>
      </c>
      <c r="AP27" s="46">
        <f t="shared" si="161"/>
        <v>17.381941898076352</v>
      </c>
      <c r="AQ27" s="46">
        <f t="shared" si="161"/>
        <v>27.18059607858893</v>
      </c>
      <c r="AR27" s="49">
        <f t="shared" si="161"/>
        <v>20.672424843949667</v>
      </c>
      <c r="AS27" s="33" t="s">
        <v>46</v>
      </c>
      <c r="AT27" s="13">
        <v>9.372528828415998</v>
      </c>
      <c r="AU27" s="13">
        <v>9.5271312614399992</v>
      </c>
      <c r="AV27" s="13">
        <v>9.9379462174719997</v>
      </c>
      <c r="AW27" s="13">
        <v>11.773617403391997</v>
      </c>
      <c r="AX27" s="13">
        <v>12.793096269823996</v>
      </c>
      <c r="AY27" s="13">
        <v>12.221912827903997</v>
      </c>
      <c r="AZ27" s="46">
        <f t="shared" si="162"/>
        <v>0</v>
      </c>
      <c r="BA27" s="46">
        <f t="shared" si="162"/>
        <v>18.471333470216269</v>
      </c>
      <c r="BB27" s="46">
        <f t="shared" si="162"/>
        <v>28.729779673513722</v>
      </c>
      <c r="BC27" s="49">
        <f t="shared" si="162"/>
        <v>22.982279843862848</v>
      </c>
      <c r="BD27" s="33" t="s">
        <v>46</v>
      </c>
      <c r="BE27" s="13">
        <v>13.96096</v>
      </c>
      <c r="BF27" s="13">
        <v>14.202240000000002</v>
      </c>
      <c r="BG27" s="13">
        <v>14.343680000000001</v>
      </c>
      <c r="BH27" s="13">
        <v>14.476800000000001</v>
      </c>
      <c r="BI27" s="13">
        <v>14.5184</v>
      </c>
      <c r="BJ27" s="13">
        <v>14.61824</v>
      </c>
      <c r="BK27" s="46">
        <f t="shared" si="163"/>
        <v>0</v>
      </c>
      <c r="BL27" s="46">
        <f t="shared" si="163"/>
        <v>0.92807424593967447</v>
      </c>
      <c r="BM27" s="46">
        <f t="shared" si="163"/>
        <v>1.2180974477958157</v>
      </c>
      <c r="BN27" s="46">
        <f t="shared" si="163"/>
        <v>1.9141531322505747</v>
      </c>
      <c r="BO27" s="33" t="s">
        <v>46</v>
      </c>
      <c r="BP27" s="13">
        <v>220.30054321600002</v>
      </c>
      <c r="BQ27" s="13">
        <v>221.96035191199999</v>
      </c>
      <c r="BR27" s="13">
        <v>220.262201328</v>
      </c>
      <c r="BS27" s="13">
        <v>279.04151371200004</v>
      </c>
      <c r="BT27" s="13">
        <v>308.72058973600002</v>
      </c>
      <c r="BU27" s="13">
        <v>310.891863984</v>
      </c>
      <c r="BV27" s="39">
        <f t="shared" si="164"/>
        <v>0</v>
      </c>
      <c r="BW27" s="39">
        <f t="shared" si="164"/>
        <v>26.686064167891317</v>
      </c>
      <c r="BX27" s="39">
        <f t="shared" si="164"/>
        <v>40.160494117769034</v>
      </c>
      <c r="BY27" s="40">
        <f t="shared" si="164"/>
        <v>41.146262095619505</v>
      </c>
      <c r="BZ27" s="33" t="s">
        <v>46</v>
      </c>
      <c r="CA27" s="13">
        <v>0.11677435</v>
      </c>
      <c r="CB27" s="13">
        <v>0.12216436</v>
      </c>
      <c r="CC27" s="13">
        <v>0.12384369000000001</v>
      </c>
      <c r="CD27" s="13">
        <v>0.17002946999999999</v>
      </c>
      <c r="CE27" s="13">
        <v>0.19611827000000001</v>
      </c>
      <c r="CF27" s="13">
        <v>0.20630435</v>
      </c>
      <c r="CG27" s="46">
        <f t="shared" si="181"/>
        <v>0</v>
      </c>
      <c r="CH27" s="46">
        <f t="shared" si="165"/>
        <v>37.293607772830399</v>
      </c>
      <c r="CI27" s="46">
        <f t="shared" si="166"/>
        <v>58.35951754990505</v>
      </c>
      <c r="CJ27" s="46">
        <f t="shared" si="167"/>
        <v>66.584466273574364</v>
      </c>
      <c r="CK27" s="33" t="s">
        <v>46</v>
      </c>
      <c r="CL27" s="13">
        <v>0.55381241924399005</v>
      </c>
      <c r="CM27" s="13">
        <v>0.56328329539518529</v>
      </c>
      <c r="CN27" s="13">
        <v>0.56283416192440239</v>
      </c>
      <c r="CO27" s="13">
        <v>0.70999369839175264</v>
      </c>
      <c r="CP27" s="13">
        <v>0.77482553182130953</v>
      </c>
      <c r="CQ27" s="13">
        <v>0.7774515757800724</v>
      </c>
      <c r="CR27" s="46">
        <f t="shared" si="182"/>
        <v>0</v>
      </c>
      <c r="CS27" s="46">
        <f t="shared" si="168"/>
        <v>26.146162834926876</v>
      </c>
      <c r="CT27" s="46">
        <f t="shared" si="169"/>
        <v>37.664979178250555</v>
      </c>
      <c r="CU27" s="46">
        <f t="shared" si="170"/>
        <v>38.131554261359241</v>
      </c>
      <c r="CV27" s="33" t="s">
        <v>46</v>
      </c>
      <c r="CW27" s="13">
        <v>9473.7208206012438</v>
      </c>
      <c r="CX27" s="13">
        <v>9614.0919128645874</v>
      </c>
      <c r="CY27" s="13">
        <v>9781.9724491577635</v>
      </c>
      <c r="CZ27" s="13">
        <v>11804.611802851034</v>
      </c>
      <c r="DA27" s="13">
        <v>13008.001121187192</v>
      </c>
      <c r="DB27" s="13">
        <v>12568.128550668682</v>
      </c>
      <c r="DC27" s="46">
        <f t="shared" si="171"/>
        <v>0</v>
      </c>
      <c r="DD27" s="46">
        <f t="shared" si="171"/>
        <v>20.677213764463435</v>
      </c>
      <c r="DE27" s="46">
        <f t="shared" si="171"/>
        <v>32.979326907705527</v>
      </c>
      <c r="DF27" s="49">
        <f t="shared" si="171"/>
        <v>28.482559279246473</v>
      </c>
      <c r="DG27" s="33" t="s">
        <v>46</v>
      </c>
      <c r="DH27" s="13">
        <v>15.988594172927996</v>
      </c>
      <c r="DI27" s="13">
        <v>16.371409014271997</v>
      </c>
      <c r="DJ27" s="13">
        <v>16.775193570303998</v>
      </c>
      <c r="DK27" s="13">
        <v>18.575522654207997</v>
      </c>
      <c r="DL27" s="13">
        <v>20.245680226304</v>
      </c>
      <c r="DM27" s="13">
        <v>20.588598391295999</v>
      </c>
      <c r="DN27" s="46">
        <f t="shared" si="183"/>
        <v>0</v>
      </c>
      <c r="DO27" s="46">
        <f t="shared" si="172"/>
        <v>10.732091265349105</v>
      </c>
      <c r="DP27" s="46">
        <f t="shared" si="173"/>
        <v>20.688206317592499</v>
      </c>
      <c r="DQ27" s="49">
        <f t="shared" si="174"/>
        <v>22.732404279033876</v>
      </c>
      <c r="DR27" s="33" t="s">
        <v>46</v>
      </c>
      <c r="DS27" s="13">
        <v>58.620093343075972</v>
      </c>
      <c r="DT27" s="13">
        <v>58.193715966259184</v>
      </c>
      <c r="DU27" s="13">
        <v>59.241916797100217</v>
      </c>
      <c r="DV27" s="13">
        <v>63.382428707732032</v>
      </c>
      <c r="DW27" s="13">
        <v>63.189263718601531</v>
      </c>
      <c r="DX27" s="13">
        <v>59.362529666278363</v>
      </c>
      <c r="DY27" s="46">
        <f t="shared" si="184"/>
        <v>0</v>
      </c>
      <c r="DZ27" s="46">
        <f t="shared" si="175"/>
        <v>6.9891592549457915</v>
      </c>
      <c r="EA27" s="46">
        <f t="shared" si="176"/>
        <v>6.6630979126160366</v>
      </c>
      <c r="EB27" s="49">
        <f t="shared" si="177"/>
        <v>0.20359379928782054</v>
      </c>
    </row>
    <row r="28" spans="1:132" x14ac:dyDescent="0.3">
      <c r="A28" s="8" t="s">
        <v>6</v>
      </c>
      <c r="B28" s="1">
        <f>AVERAGE(B22:B27)</f>
        <v>136.2743754173334</v>
      </c>
      <c r="C28" s="1">
        <f t="shared" ref="C28:G28" si="185">AVERAGE(C22:C27)</f>
        <v>138.44459409316681</v>
      </c>
      <c r="D28" s="1">
        <f t="shared" si="185"/>
        <v>138.9810947324994</v>
      </c>
      <c r="E28" s="1">
        <f t="shared" si="185"/>
        <v>169.58477594166698</v>
      </c>
      <c r="F28" s="1">
        <f t="shared" si="185"/>
        <v>184.36914379749979</v>
      </c>
      <c r="G28" s="1">
        <f t="shared" si="185"/>
        <v>175.52127166466633</v>
      </c>
      <c r="H28" s="36">
        <f>AVERAGE(H22:H27)</f>
        <v>0</v>
      </c>
      <c r="I28" s="36">
        <f>AVERAGE(I22:I27)</f>
        <v>22.310925124456329</v>
      </c>
      <c r="J28" s="36">
        <f t="shared" ref="J28:K28" si="186">AVERAGE(J22:J27)</f>
        <v>33.226574152268519</v>
      </c>
      <c r="K28" s="36">
        <f t="shared" si="186"/>
        <v>26.774775559903599</v>
      </c>
      <c r="L28" s="10" t="s">
        <v>6</v>
      </c>
      <c r="M28" s="47">
        <f>AVERAGE(M22:M27)</f>
        <v>38.664685660852129</v>
      </c>
      <c r="N28" s="47">
        <f t="shared" ref="N28:R28" si="187">AVERAGE(N22:N27)</f>
        <v>39.87853108613384</v>
      </c>
      <c r="O28" s="47">
        <f t="shared" si="187"/>
        <v>41.109676592228887</v>
      </c>
      <c r="P28" s="47">
        <f t="shared" si="187"/>
        <v>49.404201781267297</v>
      </c>
      <c r="Q28" s="47">
        <f t="shared" si="187"/>
        <v>53.960126078412799</v>
      </c>
      <c r="R28" s="47">
        <f t="shared" si="187"/>
        <v>53.04443956270174</v>
      </c>
      <c r="S28" s="37">
        <f>AVERAGE(S22:S27)</f>
        <v>0</v>
      </c>
      <c r="T28" s="37">
        <f>AVERAGE(T22:T27)</f>
        <v>20.2773231981738</v>
      </c>
      <c r="U28" s="37">
        <f t="shared" ref="U28:V28" si="188">AVERAGE(U22:U27)</f>
        <v>31.453065910928444</v>
      </c>
      <c r="V28" s="38">
        <f t="shared" si="188"/>
        <v>29.202714443230757</v>
      </c>
      <c r="W28" s="10" t="s">
        <v>6</v>
      </c>
      <c r="X28" s="47">
        <f>AVERAGE(X22:X27)</f>
        <v>10016.012640378764</v>
      </c>
      <c r="Y28" s="47">
        <f t="shared" ref="Y28:AC28" si="189">AVERAGE(Y22:Y27)</f>
        <v>10245.459059052242</v>
      </c>
      <c r="Z28" s="47">
        <f t="shared" si="189"/>
        <v>10325.780566562873</v>
      </c>
      <c r="AA28" s="47">
        <f t="shared" si="189"/>
        <v>12292.173989843375</v>
      </c>
      <c r="AB28" s="47">
        <f t="shared" si="189"/>
        <v>13262.49124718128</v>
      </c>
      <c r="AC28" s="47">
        <f t="shared" si="189"/>
        <v>13269.474217383939</v>
      </c>
      <c r="AD28" s="37">
        <f>AVERAGE(AD22:AD27)</f>
        <v>0</v>
      </c>
      <c r="AE28" s="37">
        <f>AVERAGE(AE22:AE27)</f>
        <v>19.070488819101481</v>
      </c>
      <c r="AF28" s="37">
        <f t="shared" ref="AF28:AG28" si="190">AVERAGE(AF22:AF27)</f>
        <v>28.487760141380118</v>
      </c>
      <c r="AG28" s="38">
        <f t="shared" si="190"/>
        <v>28.539464137916706</v>
      </c>
      <c r="AH28" s="10" t="s">
        <v>6</v>
      </c>
      <c r="AI28" s="47">
        <f>AVERAGE(AI22:AI27)</f>
        <v>0.7114500748722864</v>
      </c>
      <c r="AJ28" s="47">
        <f t="shared" ref="AJ28:AN28" si="191">AVERAGE(AJ22:AJ27)</f>
        <v>0.70696186584653553</v>
      </c>
      <c r="AK28" s="47">
        <f t="shared" si="191"/>
        <v>0.71224448850922994</v>
      </c>
      <c r="AL28" s="47">
        <f t="shared" si="191"/>
        <v>0.8210094427211837</v>
      </c>
      <c r="AM28" s="47">
        <f t="shared" si="191"/>
        <v>0.92102522837195588</v>
      </c>
      <c r="AN28" s="47">
        <f t="shared" si="191"/>
        <v>0.85526436864649014</v>
      </c>
      <c r="AO28" s="37">
        <f>AVERAGE(AO22:AO27)</f>
        <v>0</v>
      </c>
      <c r="AP28" s="37">
        <f>AVERAGE(AP22:AP27)</f>
        <v>15.281357179713646</v>
      </c>
      <c r="AQ28" s="37">
        <f t="shared" ref="AQ28:AR28" si="192">AVERAGE(AQ22:AQ27)</f>
        <v>29.312489260314234</v>
      </c>
      <c r="AR28" s="38">
        <f t="shared" si="192"/>
        <v>20.093480558969457</v>
      </c>
      <c r="AS28" s="10" t="s">
        <v>6</v>
      </c>
      <c r="AT28" s="54">
        <f>AVERAGE(AT22:AT27)</f>
        <v>9.9260460937386643</v>
      </c>
      <c r="AU28" s="54">
        <f t="shared" ref="AU28:AY28" si="193">AVERAGE(AU22:AU27)</f>
        <v>10.175200845055999</v>
      </c>
      <c r="AV28" s="54">
        <f t="shared" si="193"/>
        <v>10.356125470634666</v>
      </c>
      <c r="AW28" s="54">
        <f t="shared" si="193"/>
        <v>12.042309167615999</v>
      </c>
      <c r="AX28" s="54">
        <f t="shared" si="193"/>
        <v>13.650177770666664</v>
      </c>
      <c r="AY28" s="54">
        <f t="shared" si="193"/>
        <v>12.722905318655997</v>
      </c>
      <c r="AZ28" s="37">
        <f>AVERAGE(AZ22:AZ27)</f>
        <v>0</v>
      </c>
      <c r="BA28" s="37">
        <f>AVERAGE(BA22:BA27)</f>
        <v>16.304728496792396</v>
      </c>
      <c r="BB28" s="37">
        <f t="shared" ref="BB28:BC28" si="194">AVERAGE(BB22:BB27)</f>
        <v>31.786227525839163</v>
      </c>
      <c r="BC28" s="38">
        <f t="shared" si="194"/>
        <v>22.870990784201883</v>
      </c>
      <c r="BD28" s="10" t="s">
        <v>6</v>
      </c>
      <c r="BE28" s="47">
        <f>AVERAGE(BE22:BE27)</f>
        <v>13.963733333333332</v>
      </c>
      <c r="BF28" s="47">
        <f t="shared" ref="BF28:BJ28" si="195">AVERAGE(BF22:BF27)</f>
        <v>14.390826666666667</v>
      </c>
      <c r="BG28" s="47">
        <f t="shared" si="195"/>
        <v>14.539200000000001</v>
      </c>
      <c r="BH28" s="47">
        <f t="shared" si="195"/>
        <v>14.66816</v>
      </c>
      <c r="BI28" s="47">
        <f t="shared" si="195"/>
        <v>14.817919999999999</v>
      </c>
      <c r="BJ28" s="47">
        <f t="shared" si="195"/>
        <v>14.874773333333332</v>
      </c>
      <c r="BK28" s="37">
        <f>AVERAGE(BK22:BK27)</f>
        <v>0</v>
      </c>
      <c r="BL28" s="37">
        <f>AVERAGE(BL22:BL27)</f>
        <v>0.88755615511307751</v>
      </c>
      <c r="BM28" s="37">
        <f t="shared" ref="BM28:BN28" si="196">AVERAGE(BM22:BM27)</f>
        <v>1.915733402766941</v>
      </c>
      <c r="BN28" s="38">
        <f t="shared" si="196"/>
        <v>2.3083564661962677</v>
      </c>
      <c r="BO28" s="10" t="s">
        <v>6</v>
      </c>
      <c r="BP28" s="47">
        <f>AVERAGE(BP22:BP27)</f>
        <v>224.25964674533338</v>
      </c>
      <c r="BQ28" s="47">
        <f t="shared" ref="BQ28:BU28" si="197">AVERAGE(BQ22:BQ27)</f>
        <v>226.118686768</v>
      </c>
      <c r="BR28" s="47">
        <f t="shared" si="197"/>
        <v>224.80365010133335</v>
      </c>
      <c r="BS28" s="47">
        <f t="shared" si="197"/>
        <v>270.54104400266664</v>
      </c>
      <c r="BT28" s="47">
        <f t="shared" si="197"/>
        <v>289.9295573893333</v>
      </c>
      <c r="BU28" s="47">
        <f t="shared" si="197"/>
        <v>289.13893455199997</v>
      </c>
      <c r="BV28" s="46">
        <f>AVERAGE(BV22:BV27)</f>
        <v>0</v>
      </c>
      <c r="BW28" s="46">
        <f t="shared" ref="BW28:BY28" si="198">AVERAGE(BW22:BW27)</f>
        <v>20.366675935020606</v>
      </c>
      <c r="BX28" s="46">
        <f t="shared" si="198"/>
        <v>29.020554147994698</v>
      </c>
      <c r="BY28" s="49">
        <f t="shared" si="198"/>
        <v>28.655728862842036</v>
      </c>
      <c r="BZ28" s="10" t="s">
        <v>6</v>
      </c>
      <c r="CA28" s="47">
        <f>AVERAGE(CA22:CA27)</f>
        <v>0.12753769500000001</v>
      </c>
      <c r="CB28" s="47">
        <f t="shared" ref="CB28:CF28" si="199">AVERAGE(CB22:CB27)</f>
        <v>0.13520010666666668</v>
      </c>
      <c r="CC28" s="47">
        <f t="shared" si="199"/>
        <v>0.13905322833333333</v>
      </c>
      <c r="CD28" s="47">
        <f t="shared" si="199"/>
        <v>0.17701443666666669</v>
      </c>
      <c r="CE28" s="47">
        <f t="shared" si="199"/>
        <v>0.19745726833333332</v>
      </c>
      <c r="CF28" s="47">
        <f t="shared" si="199"/>
        <v>0.20494156333333333</v>
      </c>
      <c r="CG28" s="37">
        <f>AVERAGE(CG22:CG27)</f>
        <v>0</v>
      </c>
      <c r="CH28" s="37">
        <f t="shared" ref="CH28:CJ28" si="200">AVERAGE(CH22:CH27)</f>
        <v>27.578868667978469</v>
      </c>
      <c r="CI28" s="37">
        <f t="shared" si="200"/>
        <v>42.449481921406203</v>
      </c>
      <c r="CJ28" s="38">
        <f t="shared" si="200"/>
        <v>47.918500479038165</v>
      </c>
      <c r="CK28" s="10" t="s">
        <v>6</v>
      </c>
      <c r="CL28" s="47">
        <f>AVERAGE(CL22:CL27)</f>
        <v>0.58227636407331107</v>
      </c>
      <c r="CM28" s="47">
        <f t="shared" ref="CM28:CQ28" si="201">AVERAGE(CM22:CM27)</f>
        <v>0.5977536496723953</v>
      </c>
      <c r="CN28" s="47">
        <f t="shared" si="201"/>
        <v>0.60061193099198296</v>
      </c>
      <c r="CO28" s="47">
        <f t="shared" si="201"/>
        <v>0.71885770851317166</v>
      </c>
      <c r="CP28" s="47">
        <f t="shared" si="201"/>
        <v>0.76333170669874051</v>
      </c>
      <c r="CQ28" s="47">
        <f t="shared" si="201"/>
        <v>0.76780859142268232</v>
      </c>
      <c r="CR28" s="37">
        <f>AVERAGE(CR22:CR27)</f>
        <v>0</v>
      </c>
      <c r="CS28" s="37">
        <f>AVERAGE(CS22:CS27)</f>
        <v>19.779433963848348</v>
      </c>
      <c r="CT28" s="37">
        <f t="shared" ref="CT28:CU28" si="202">AVERAGE(CT22:CT27)</f>
        <v>27.2405622034575</v>
      </c>
      <c r="CU28" s="38">
        <f t="shared" si="202"/>
        <v>27.951990917002973</v>
      </c>
      <c r="CV28" s="10" t="s">
        <v>6</v>
      </c>
      <c r="CW28" s="47">
        <f>AVERAGE(CW22:CW27)</f>
        <v>10016.012640378764</v>
      </c>
      <c r="CX28" s="47">
        <f t="shared" ref="CX28:DB28" si="203">AVERAGE(CX22:CX27)</f>
        <v>10245.459059052242</v>
      </c>
      <c r="CY28" s="47">
        <f t="shared" si="203"/>
        <v>10325.780566562873</v>
      </c>
      <c r="CZ28" s="47">
        <f t="shared" si="203"/>
        <v>12292.173989843375</v>
      </c>
      <c r="DA28" s="47">
        <f t="shared" si="203"/>
        <v>13262.49124718128</v>
      </c>
      <c r="DB28" s="47">
        <f t="shared" si="203"/>
        <v>13269.474217383939</v>
      </c>
      <c r="DC28" s="37">
        <f>AVERAGE(DC22:DC27)</f>
        <v>0</v>
      </c>
      <c r="DD28" s="37">
        <f>AVERAGE(DD22:DD27)</f>
        <v>19.070488819101481</v>
      </c>
      <c r="DE28" s="37">
        <f t="shared" ref="DE28:DF28" si="204">AVERAGE(DE22:DE27)</f>
        <v>28.487760141380118</v>
      </c>
      <c r="DF28" s="38">
        <f t="shared" si="204"/>
        <v>28.539464137916706</v>
      </c>
      <c r="DG28" s="10" t="s">
        <v>6</v>
      </c>
      <c r="DH28" s="47">
        <f>AVERAGE(DH22:DH27)</f>
        <v>16.933073857023999</v>
      </c>
      <c r="DI28" s="47">
        <f t="shared" ref="DI28:DM28" si="205">AVERAGE(DI22:DI27)</f>
        <v>17.531372708096001</v>
      </c>
      <c r="DJ28" s="47">
        <f t="shared" si="205"/>
        <v>17.935845680895998</v>
      </c>
      <c r="DK28" s="47">
        <f t="shared" si="205"/>
        <v>19.512354575445332</v>
      </c>
      <c r="DL28" s="47">
        <f t="shared" si="205"/>
        <v>21.25630472576</v>
      </c>
      <c r="DM28" s="47">
        <f t="shared" si="205"/>
        <v>22.091454003285332</v>
      </c>
      <c r="DN28" s="37">
        <f>AVERAGE(DN22:DN27)</f>
        <v>0</v>
      </c>
      <c r="DO28" s="37">
        <f>AVERAGE(DO22:DO27)</f>
        <v>8.8213656832019556</v>
      </c>
      <c r="DP28" s="37">
        <f t="shared" ref="DP28:DQ28" si="206">AVERAGE(DP22:DP27)</f>
        <v>18.539961945981684</v>
      </c>
      <c r="DQ28" s="38">
        <f t="shared" si="206"/>
        <v>23.210357674270131</v>
      </c>
      <c r="DR28" s="10" t="s">
        <v>6</v>
      </c>
      <c r="DS28" s="47">
        <f>AVERAGE(DS22:DS27)</f>
        <v>58.637300366386597</v>
      </c>
      <c r="DT28" s="47">
        <f t="shared" ref="DT28:DX28" si="207">AVERAGE(DT22:DT27)</f>
        <v>58.063453294280315</v>
      </c>
      <c r="DU28" s="47">
        <f t="shared" si="207"/>
        <v>57.767610060313977</v>
      </c>
      <c r="DV28" s="47">
        <f t="shared" si="207"/>
        <v>61.739648587253974</v>
      </c>
      <c r="DW28" s="47">
        <f t="shared" si="207"/>
        <v>64.228032608402927</v>
      </c>
      <c r="DX28" s="47">
        <f t="shared" si="207"/>
        <v>57.651044635601437</v>
      </c>
      <c r="DY28" s="37">
        <f>AVERAGE(DY22:DY27)</f>
        <v>0</v>
      </c>
      <c r="DZ28" s="37">
        <f>AVERAGE(DZ22:DZ27)</f>
        <v>6.8767438217236547</v>
      </c>
      <c r="EA28" s="37">
        <f t="shared" ref="EA28:EB28" si="208">AVERAGE(EA22:EA27)</f>
        <v>11.215295082719152</v>
      </c>
      <c r="EB28" s="38">
        <f t="shared" si="208"/>
        <v>-0.16843961753529527</v>
      </c>
    </row>
    <row r="29" spans="1:132" x14ac:dyDescent="0.3">
      <c r="A29" s="9" t="s">
        <v>49</v>
      </c>
      <c r="B29" s="7">
        <f>_xlfn.STDEV.S(B22:B27)</f>
        <v>8.4267099984762979</v>
      </c>
      <c r="C29" s="7">
        <f t="shared" ref="C29:G29" si="209">_xlfn.STDEV.S(C22:C27)</f>
        <v>11.042883506704236</v>
      </c>
      <c r="D29" s="7">
        <f t="shared" si="209"/>
        <v>10.801686157560807</v>
      </c>
      <c r="E29" s="7">
        <f t="shared" si="209"/>
        <v>8.4871480322377</v>
      </c>
      <c r="F29" s="7">
        <f t="shared" si="209"/>
        <v>7.1542019454314048</v>
      </c>
      <c r="G29" s="7">
        <f t="shared" si="209"/>
        <v>12.324122743901636</v>
      </c>
      <c r="H29" s="39">
        <f>_xlfn.STDEV.S(H22:H27)</f>
        <v>0</v>
      </c>
      <c r="I29" s="39">
        <f t="shared" ref="I29:K29" si="210">_xlfn.STDEV.S(I22:I27)</f>
        <v>5.2402708007404595</v>
      </c>
      <c r="J29" s="39">
        <f t="shared" si="210"/>
        <v>9.9586595092317722</v>
      </c>
      <c r="K29" s="39">
        <f t="shared" si="210"/>
        <v>11.110844469991536</v>
      </c>
      <c r="L29" s="11" t="s">
        <v>49</v>
      </c>
      <c r="M29" s="57">
        <f>_xlfn.STDEV.S(M22:M27)</f>
        <v>1.4322835614495266</v>
      </c>
      <c r="N29" s="57">
        <f t="shared" ref="N29:R29" si="211">_xlfn.STDEV.S(N22:N27)</f>
        <v>1.9964220278894309</v>
      </c>
      <c r="O29" s="57">
        <f t="shared" si="211"/>
        <v>1.8374751062933006</v>
      </c>
      <c r="P29" s="57">
        <f t="shared" si="211"/>
        <v>1.4981095530064739</v>
      </c>
      <c r="Q29" s="57">
        <f t="shared" si="211"/>
        <v>1.0312790079275518</v>
      </c>
      <c r="R29" s="57">
        <f t="shared" si="211"/>
        <v>2.4467150633023804</v>
      </c>
      <c r="S29" s="39">
        <f>_xlfn.STDEV.S(S22:S27)</f>
        <v>0</v>
      </c>
      <c r="T29" s="39">
        <f t="shared" ref="T29:V29" si="212">_xlfn.STDEV.S(T22:T27)</f>
        <v>3.511319115654389</v>
      </c>
      <c r="U29" s="39">
        <f t="shared" si="212"/>
        <v>5.7077659519953494</v>
      </c>
      <c r="V29" s="40">
        <f t="shared" si="212"/>
        <v>7.328155969250564</v>
      </c>
      <c r="W29" s="11" t="s">
        <v>49</v>
      </c>
      <c r="X29" s="52">
        <f>_xlfn.STDEV.S(X22:X27)</f>
        <v>288.39282366093215</v>
      </c>
      <c r="Y29" s="52">
        <f t="shared" ref="Y29:AC29" si="213">_xlfn.STDEV.S(Y22:Y27)</f>
        <v>362.30114210894197</v>
      </c>
      <c r="Z29" s="52">
        <f t="shared" si="213"/>
        <v>285.58312961121078</v>
      </c>
      <c r="AA29" s="52">
        <f t="shared" si="213"/>
        <v>241.9284928006328</v>
      </c>
      <c r="AB29" s="52">
        <f t="shared" si="213"/>
        <v>336.36277293391777</v>
      </c>
      <c r="AC29" s="52">
        <f t="shared" si="213"/>
        <v>858.80788212488324</v>
      </c>
      <c r="AD29" s="39">
        <f>_xlfn.STDEV.S(AD22:AD27)</f>
        <v>0</v>
      </c>
      <c r="AE29" s="39">
        <f t="shared" ref="AE29:AG29" si="214">_xlfn.STDEV.S(AE22:AE27)</f>
        <v>1.4898253827121242</v>
      </c>
      <c r="AF29" s="39">
        <f t="shared" si="214"/>
        <v>3.4988866272392301</v>
      </c>
      <c r="AG29" s="40">
        <f t="shared" si="214"/>
        <v>8.0837470150173303</v>
      </c>
      <c r="AH29" s="11" t="s">
        <v>49</v>
      </c>
      <c r="AI29" s="7">
        <f>_xlfn.STDEV.S(AI22:AI27)</f>
        <v>3.366872280837746E-2</v>
      </c>
      <c r="AJ29" s="7">
        <f t="shared" ref="AJ29:AN29" si="215">_xlfn.STDEV.S(AJ22:AJ27)</f>
        <v>1.9905221327407574E-2</v>
      </c>
      <c r="AK29" s="7">
        <f t="shared" si="215"/>
        <v>9.8282959649062824E-3</v>
      </c>
      <c r="AL29" s="7">
        <f t="shared" si="215"/>
        <v>9.5914804478411404E-3</v>
      </c>
      <c r="AM29" s="7">
        <f t="shared" si="215"/>
        <v>4.0845539207761232E-2</v>
      </c>
      <c r="AN29" s="7">
        <f t="shared" si="215"/>
        <v>3.9909181328267339E-2</v>
      </c>
      <c r="AO29" s="39">
        <f>_xlfn.STDEV.S(AO22:AO27)</f>
        <v>0</v>
      </c>
      <c r="AP29" s="39">
        <f t="shared" ref="AP29:AR29" si="216">_xlfn.STDEV.S(AP22:AP27)</f>
        <v>1.4794801313294175</v>
      </c>
      <c r="AQ29" s="39">
        <f t="shared" si="216"/>
        <v>5.4164189971383996</v>
      </c>
      <c r="AR29" s="40">
        <f t="shared" si="216"/>
        <v>5.6807927335762987</v>
      </c>
      <c r="AS29" s="11" t="s">
        <v>49</v>
      </c>
      <c r="AT29" s="53">
        <f>_xlfn.STDEV.S(AT22:AT27)</f>
        <v>0.30490135381996164</v>
      </c>
      <c r="AU29" s="53">
        <f t="shared" ref="AU29:AY29" si="217">_xlfn.STDEV.S(AU22:AU27)</f>
        <v>0.35373687721460439</v>
      </c>
      <c r="AV29" s="53">
        <f t="shared" si="217"/>
        <v>0.21806247595472986</v>
      </c>
      <c r="AW29" s="53">
        <f t="shared" si="217"/>
        <v>0.14877688261074451</v>
      </c>
      <c r="AX29" s="53">
        <f t="shared" si="217"/>
        <v>0.69028848804054632</v>
      </c>
      <c r="AY29" s="53">
        <f t="shared" si="217"/>
        <v>0.63438737886427832</v>
      </c>
      <c r="AZ29" s="39">
        <f>_xlfn.STDEV.S(AZ22:AZ27)</f>
        <v>0</v>
      </c>
      <c r="BA29" s="39">
        <f t="shared" ref="BA29:BC29" si="218">_xlfn.STDEV.S(BA22:BA27)</f>
        <v>1.5227292687886114</v>
      </c>
      <c r="BB29" s="39">
        <f t="shared" si="218"/>
        <v>5.4522690380974286</v>
      </c>
      <c r="BC29" s="40">
        <f t="shared" si="218"/>
        <v>5.9645501690816127</v>
      </c>
      <c r="BD29" s="11" t="s">
        <v>49</v>
      </c>
      <c r="BE29" s="7">
        <f>_xlfn.STDEV.S(BE22:BE27)</f>
        <v>0.39583152348779244</v>
      </c>
      <c r="BF29" s="7">
        <f t="shared" ref="BF29:BJ29" si="219">_xlfn.STDEV.S(BF22:BF27)</f>
        <v>0.13637357319754639</v>
      </c>
      <c r="BG29" s="7">
        <f t="shared" si="219"/>
        <v>0.14927387768795916</v>
      </c>
      <c r="BH29" s="7">
        <f t="shared" si="219"/>
        <v>0.14275529608389306</v>
      </c>
      <c r="BI29" s="7">
        <f t="shared" si="219"/>
        <v>0.18551921000263058</v>
      </c>
      <c r="BJ29" s="7">
        <f t="shared" si="219"/>
        <v>0.15675345159410878</v>
      </c>
      <c r="BK29" s="39">
        <f>_xlfn.STDEV.S(BK22:BK27)</f>
        <v>0</v>
      </c>
      <c r="BL29" s="39">
        <f t="shared" ref="BL29:BN29" si="220">_xlfn.STDEV.S(BL22:BL27)</f>
        <v>0.1784663542909482</v>
      </c>
      <c r="BM29" s="39">
        <f t="shared" si="220"/>
        <v>0.47512554577337834</v>
      </c>
      <c r="BN29" s="40">
        <f t="shared" si="220"/>
        <v>0.37258239872037524</v>
      </c>
      <c r="BO29" s="11" t="s">
        <v>49</v>
      </c>
      <c r="BP29" s="7">
        <f>_xlfn.STDEV.S(BP22:BP27)</f>
        <v>3.3219099213262351</v>
      </c>
      <c r="BQ29" s="7">
        <f t="shared" ref="BQ29:BU29" si="221">_xlfn.STDEV.S(BQ22:BQ27)</f>
        <v>5.9071823994890496</v>
      </c>
      <c r="BR29" s="7">
        <f t="shared" si="221"/>
        <v>6.7073376984242605</v>
      </c>
      <c r="BS29" s="7">
        <f t="shared" si="221"/>
        <v>10.88944915819299</v>
      </c>
      <c r="BT29" s="7">
        <f t="shared" si="221"/>
        <v>12.431327190306559</v>
      </c>
      <c r="BU29" s="7">
        <f t="shared" si="221"/>
        <v>17.04747436327969</v>
      </c>
      <c r="BV29" s="39">
        <f>_xlfn.STDEV.S(BV22:BV27)</f>
        <v>0</v>
      </c>
      <c r="BW29" s="39">
        <f t="shared" ref="BW29:BY29" si="222">_xlfn.STDEV.S(BW22:BW27)</f>
        <v>4.126978883966582</v>
      </c>
      <c r="BX29" s="39">
        <f t="shared" si="222"/>
        <v>5.6897020963093592</v>
      </c>
      <c r="BY29" s="40">
        <f t="shared" si="222"/>
        <v>7.4778660401653507</v>
      </c>
      <c r="BZ29" s="11" t="s">
        <v>49</v>
      </c>
      <c r="CA29" s="7">
        <f>_xlfn.STDEV.S(CA22:CA27)</f>
        <v>6.8954917203365588E-3</v>
      </c>
      <c r="CB29" s="7">
        <f t="shared" ref="CB29:CF29" si="223">_xlfn.STDEV.S(CB22:CB27)</f>
        <v>7.2666629800085484E-3</v>
      </c>
      <c r="CC29" s="7">
        <f t="shared" si="223"/>
        <v>9.2639461193757284E-3</v>
      </c>
      <c r="CD29" s="7">
        <f t="shared" si="223"/>
        <v>8.7375643888114966E-3</v>
      </c>
      <c r="CE29" s="7">
        <f t="shared" si="223"/>
        <v>3.6210813700960466E-3</v>
      </c>
      <c r="CF29" s="7">
        <f t="shared" si="223"/>
        <v>3.9784811855765635E-3</v>
      </c>
      <c r="CG29" s="39">
        <f>_xlfn.STDEV.S(CG22:CG27)</f>
        <v>0</v>
      </c>
      <c r="CH29" s="39">
        <f t="shared" ref="CH29:CJ29" si="224">_xlfn.STDEV.S(CH22:CH27)</f>
        <v>7.1980803006840182</v>
      </c>
      <c r="CI29" s="39">
        <f t="shared" si="224"/>
        <v>8.4470137130986878</v>
      </c>
      <c r="CJ29" s="40">
        <f t="shared" si="224"/>
        <v>10.162182806233439</v>
      </c>
      <c r="CK29" s="11" t="s">
        <v>49</v>
      </c>
      <c r="CL29" s="7">
        <f>_xlfn.STDEV.S(CL22:CL27)</f>
        <v>1.5766128464380309E-2</v>
      </c>
      <c r="CM29" s="7">
        <f t="shared" ref="CM29:CQ29" si="225">_xlfn.STDEV.S(CM22:CM27)</f>
        <v>1.7899808173563122E-2</v>
      </c>
      <c r="CN29" s="7">
        <f t="shared" si="225"/>
        <v>2.0246237575682457E-2</v>
      </c>
      <c r="CO29" s="7">
        <f t="shared" si="225"/>
        <v>1.6286766434513905E-2</v>
      </c>
      <c r="CP29" s="7">
        <f t="shared" si="225"/>
        <v>8.1586789364965755E-3</v>
      </c>
      <c r="CQ29" s="7">
        <f t="shared" si="225"/>
        <v>2.7707778793728502E-2</v>
      </c>
      <c r="CR29" s="39">
        <f>_xlfn.STDEV.S(CR22:CR27)</f>
        <v>0</v>
      </c>
      <c r="CS29" s="39">
        <f t="shared" ref="CS29:CU29" si="226">_xlfn.STDEV.S(CS22:CS27)</f>
        <v>4.148710723954367</v>
      </c>
      <c r="CT29" s="39">
        <f t="shared" si="226"/>
        <v>5.406728075886102</v>
      </c>
      <c r="CU29" s="40">
        <f t="shared" si="226"/>
        <v>6.1912695911896067</v>
      </c>
      <c r="CV29" s="11" t="s">
        <v>49</v>
      </c>
      <c r="CW29" s="7">
        <f>_xlfn.STDEV.S(CW22:CW27)</f>
        <v>288.39282366093215</v>
      </c>
      <c r="CX29" s="7">
        <f t="shared" ref="CX29:DB29" si="227">_xlfn.STDEV.S(CX22:CX27)</f>
        <v>362.30114210894197</v>
      </c>
      <c r="CY29" s="7">
        <f t="shared" si="227"/>
        <v>285.58312961121078</v>
      </c>
      <c r="CZ29" s="7">
        <f t="shared" si="227"/>
        <v>241.9284928006328</v>
      </c>
      <c r="DA29" s="7">
        <f t="shared" si="227"/>
        <v>336.36277293391777</v>
      </c>
      <c r="DB29" s="7">
        <f t="shared" si="227"/>
        <v>858.80788212488324</v>
      </c>
      <c r="DC29" s="39">
        <f>_xlfn.STDEV.S(DC22:DC27)</f>
        <v>0</v>
      </c>
      <c r="DD29" s="39">
        <f t="shared" ref="DD29:DF29" si="228">_xlfn.STDEV.S(DD22:DD27)</f>
        <v>1.4898253827121242</v>
      </c>
      <c r="DE29" s="39">
        <f t="shared" si="228"/>
        <v>3.4988866272392301</v>
      </c>
      <c r="DF29" s="40">
        <f t="shared" si="228"/>
        <v>8.0837470150173303</v>
      </c>
      <c r="DG29" s="11" t="s">
        <v>49</v>
      </c>
      <c r="DH29" s="7">
        <f>_xlfn.STDEV.S(DH22:DH27)</f>
        <v>0.6409266149763988</v>
      </c>
      <c r="DI29" s="7">
        <f t="shared" ref="DI29:DM29" si="229">_xlfn.STDEV.S(DI22:DI27)</f>
        <v>0.77650334557386425</v>
      </c>
      <c r="DJ29" s="7">
        <f t="shared" si="229"/>
        <v>0.6350624664340061</v>
      </c>
      <c r="DK29" s="7">
        <f t="shared" si="229"/>
        <v>0.50885073725123375</v>
      </c>
      <c r="DL29" s="7">
        <f t="shared" si="229"/>
        <v>0.61952298909132963</v>
      </c>
      <c r="DM29" s="7">
        <f t="shared" si="229"/>
        <v>1.4279874577997973</v>
      </c>
      <c r="DN29" s="39">
        <f>_xlfn.STDEV.S(DN22:DN27)</f>
        <v>0</v>
      </c>
      <c r="DO29" s="39">
        <f t="shared" ref="DO29:DQ29" si="230">_xlfn.STDEV.S(DO22:DO27)</f>
        <v>1.1306148246672816</v>
      </c>
      <c r="DP29" s="39">
        <f t="shared" si="230"/>
        <v>1.3068117020273786</v>
      </c>
      <c r="DQ29" s="40">
        <f t="shared" si="230"/>
        <v>7.4615674169958615</v>
      </c>
      <c r="DR29" s="11" t="s">
        <v>49</v>
      </c>
      <c r="DS29" s="7">
        <f>_xlfn.STDEV.S(DS22:DS27)</f>
        <v>0.9536669549100103</v>
      </c>
      <c r="DT29" s="7">
        <f t="shared" ref="DT29:DX29" si="231">_xlfn.STDEV.S(DT22:DT27)</f>
        <v>0.91458800740692903</v>
      </c>
      <c r="DU29" s="7">
        <f t="shared" si="231"/>
        <v>1.0373367572884873</v>
      </c>
      <c r="DV29" s="7">
        <f t="shared" si="231"/>
        <v>1.1835979407767154</v>
      </c>
      <c r="DW29" s="7">
        <f t="shared" si="231"/>
        <v>2.9478795649569949</v>
      </c>
      <c r="DX29" s="7">
        <f t="shared" si="231"/>
        <v>1.6698902543211944</v>
      </c>
      <c r="DY29" s="39">
        <f>_xlfn.STDEV.S(DY22:DY27)</f>
        <v>0</v>
      </c>
      <c r="DZ29" s="39">
        <f t="shared" ref="DZ29:EB29" si="232">_xlfn.STDEV.S(DZ22:DZ27)</f>
        <v>0.85444478163087179</v>
      </c>
      <c r="EA29" s="39">
        <f t="shared" si="232"/>
        <v>5.5239277520525096</v>
      </c>
      <c r="EB29" s="40">
        <f t="shared" si="232"/>
        <v>3.6431495951645783</v>
      </c>
    </row>
    <row r="30" spans="1:132" x14ac:dyDescent="0.3">
      <c r="A30" s="9"/>
      <c r="B30" s="7"/>
      <c r="C30" s="7"/>
      <c r="D30" s="7"/>
      <c r="E30" s="7"/>
      <c r="F30" s="7"/>
      <c r="G30" s="7"/>
      <c r="H30" s="41"/>
      <c r="I30" s="41"/>
      <c r="J30" s="41"/>
      <c r="K30" s="41"/>
      <c r="L30" s="11"/>
      <c r="M30" s="7"/>
      <c r="N30" s="7"/>
      <c r="O30" s="7"/>
      <c r="P30" s="7"/>
      <c r="Q30" s="7"/>
      <c r="R30" s="7"/>
      <c r="S30" s="41"/>
      <c r="T30" s="41"/>
      <c r="U30" s="41"/>
      <c r="V30" s="50"/>
      <c r="W30" s="11"/>
      <c r="X30" s="7"/>
      <c r="Y30" s="7"/>
      <c r="Z30" s="7"/>
      <c r="AA30" s="7"/>
      <c r="AB30" s="7"/>
      <c r="AC30" s="7"/>
      <c r="AD30" s="41"/>
      <c r="AE30" s="41"/>
      <c r="AF30" s="41"/>
      <c r="AG30" s="50"/>
      <c r="AH30" s="11"/>
      <c r="AI30" s="7"/>
      <c r="AJ30" s="7"/>
      <c r="AK30" s="7"/>
      <c r="AL30" s="7"/>
      <c r="AM30" s="7"/>
      <c r="AN30" s="7"/>
      <c r="AO30" s="41"/>
      <c r="AP30" s="41"/>
      <c r="AQ30" s="41"/>
      <c r="AR30" s="50"/>
      <c r="AS30" s="11"/>
      <c r="AT30" s="7"/>
      <c r="AU30" s="7"/>
      <c r="AV30" s="7"/>
      <c r="AW30" s="7"/>
      <c r="AX30" s="7"/>
      <c r="AY30" s="7"/>
      <c r="AZ30" s="41"/>
      <c r="BA30" s="41"/>
      <c r="BB30" s="41"/>
      <c r="BC30" s="50"/>
      <c r="BD30" s="11"/>
      <c r="BE30" s="7"/>
      <c r="BF30" s="7"/>
      <c r="BG30" s="7"/>
      <c r="BH30" s="7"/>
      <c r="BI30" s="7"/>
      <c r="BJ30" s="7"/>
      <c r="BK30" s="41"/>
      <c r="BL30" s="41"/>
      <c r="BM30" s="41"/>
      <c r="BN30" s="50"/>
      <c r="BO30" s="11"/>
      <c r="BP30" s="7"/>
      <c r="BQ30" s="7"/>
      <c r="BR30" s="7"/>
      <c r="BS30" s="7"/>
      <c r="BT30" s="7"/>
      <c r="BU30" s="7"/>
      <c r="BV30" s="41"/>
      <c r="BW30" s="41"/>
      <c r="BX30" s="41"/>
      <c r="BY30" s="50"/>
      <c r="BZ30" s="11"/>
      <c r="CA30" s="7"/>
      <c r="CB30" s="7"/>
      <c r="CC30" s="7"/>
      <c r="CD30" s="7"/>
      <c r="CE30" s="7"/>
      <c r="CF30" s="7"/>
      <c r="CG30" s="41"/>
      <c r="CH30" s="41"/>
      <c r="CI30" s="41"/>
      <c r="CJ30" s="50"/>
      <c r="CK30" s="11"/>
      <c r="CL30" s="7"/>
      <c r="CM30" s="7"/>
      <c r="CN30" s="7"/>
      <c r="CO30" s="7"/>
      <c r="CP30" s="7"/>
      <c r="CQ30" s="7"/>
      <c r="CR30" s="41"/>
      <c r="CS30" s="41"/>
      <c r="CT30" s="41"/>
      <c r="CU30" s="50"/>
      <c r="CV30" s="11"/>
      <c r="CW30" s="7"/>
      <c r="CX30" s="7"/>
      <c r="CY30" s="7"/>
      <c r="CZ30" s="7"/>
      <c r="DA30" s="7"/>
      <c r="DB30" s="7"/>
      <c r="DC30" s="41"/>
      <c r="DD30" s="41"/>
      <c r="DE30" s="41"/>
      <c r="DF30" s="50"/>
      <c r="DG30" s="11"/>
      <c r="DH30" s="7"/>
      <c r="DI30" s="7"/>
      <c r="DJ30" s="7"/>
      <c r="DK30" s="7"/>
      <c r="DL30" s="7"/>
      <c r="DM30" s="7"/>
      <c r="DN30" s="41"/>
      <c r="DO30" s="41"/>
      <c r="DP30" s="41"/>
      <c r="DQ30" s="50"/>
      <c r="DR30" s="11"/>
      <c r="DS30" s="7"/>
      <c r="DT30" s="7"/>
      <c r="DU30" s="7"/>
      <c r="DV30" s="7"/>
      <c r="DW30" s="7"/>
      <c r="DX30" s="7"/>
      <c r="DY30" s="41"/>
      <c r="DZ30" s="41"/>
      <c r="EA30" s="41"/>
      <c r="EB30" s="50"/>
    </row>
    <row r="31" spans="1:132" x14ac:dyDescent="0.3">
      <c r="A31" s="26" t="s">
        <v>35</v>
      </c>
      <c r="B31" s="75">
        <v>119.37464224300018</v>
      </c>
      <c r="C31" s="75">
        <v>122.30483122100061</v>
      </c>
      <c r="D31" s="75">
        <v>120.48805094700033</v>
      </c>
      <c r="E31" s="75">
        <v>127.51351452800031</v>
      </c>
      <c r="F31" s="75">
        <v>129.32129631099846</v>
      </c>
      <c r="G31" s="75">
        <v>130.14827387900195</v>
      </c>
      <c r="H31" s="36">
        <f t="shared" ref="H31:K33" si="233">(D31-$D31)/$D31*100</f>
        <v>0</v>
      </c>
      <c r="I31" s="36">
        <f t="shared" si="233"/>
        <v>5.8308384323440574</v>
      </c>
      <c r="J31" s="36">
        <f t="shared" si="233"/>
        <v>7.3312210584962108</v>
      </c>
      <c r="K31" s="36">
        <f t="shared" si="233"/>
        <v>8.0175775573387806</v>
      </c>
      <c r="L31" s="34" t="s">
        <v>35</v>
      </c>
      <c r="M31" s="79">
        <v>34.074959002816534</v>
      </c>
      <c r="N31" s="80">
        <v>35.595862387346934</v>
      </c>
      <c r="O31" s="80">
        <v>36.87592973056578</v>
      </c>
      <c r="P31" s="80">
        <v>39.121573736727612</v>
      </c>
      <c r="Q31" s="80">
        <v>39.700034132350048</v>
      </c>
      <c r="R31" s="80">
        <v>39.305232256768711</v>
      </c>
      <c r="S31" s="46">
        <f>(O31-$O31)/$O31*100</f>
        <v>0</v>
      </c>
      <c r="T31" s="46">
        <f t="shared" ref="T31:T36" si="234">(P31-$O31)/$O31*100</f>
        <v>6.0897285100867826</v>
      </c>
      <c r="U31" s="46">
        <f t="shared" ref="U31:U36" si="235">(Q31-$O31)/$O31*100</f>
        <v>7.658395116865135</v>
      </c>
      <c r="V31" s="46">
        <f t="shared" ref="V31:V36" si="236">(R31-$O31)/$O31*100</f>
        <v>6.5877729563773624</v>
      </c>
      <c r="W31" s="34" t="s">
        <v>35</v>
      </c>
      <c r="X31" s="61">
        <v>9.6147861799999994</v>
      </c>
      <c r="Y31" s="61">
        <v>9.9555063520000004</v>
      </c>
      <c r="Z31" s="61">
        <v>10.663217514000001</v>
      </c>
      <c r="AA31" s="61">
        <v>11.067725744999997</v>
      </c>
      <c r="AB31" s="61">
        <v>11.222429700999999</v>
      </c>
      <c r="AC31" s="61">
        <v>11.297950830488247</v>
      </c>
      <c r="AD31" s="48">
        <f t="shared" ref="AD31:AG33" si="237">(Z31-$Z31)/$Z31*100</f>
        <v>0</v>
      </c>
      <c r="AE31" s="48">
        <f t="shared" si="237"/>
        <v>3.7934913216288333</v>
      </c>
      <c r="AF31" s="48">
        <f t="shared" si="237"/>
        <v>5.2443100430596559</v>
      </c>
      <c r="AG31" s="51">
        <f t="shared" si="237"/>
        <v>5.9525496469980945</v>
      </c>
      <c r="AH31" s="34" t="s">
        <v>35</v>
      </c>
      <c r="AI31" s="14"/>
      <c r="AJ31" s="14"/>
      <c r="AK31" s="14">
        <v>0.72656719771167044</v>
      </c>
      <c r="AL31" s="14">
        <v>0.74675185956964885</v>
      </c>
      <c r="AM31" s="14">
        <v>0.75389565235127465</v>
      </c>
      <c r="AN31" s="14">
        <v>0.55989648585915486</v>
      </c>
      <c r="AO31" s="46">
        <f t="shared" ref="AO31:AO36" si="238">(AK31-$AK31)/$AK31*100</f>
        <v>0</v>
      </c>
      <c r="AP31" s="46">
        <f t="shared" ref="AP31:AP36" si="239">(AL31-$AK31)/$AK31*100</f>
        <v>2.7780860354761634</v>
      </c>
      <c r="AQ31" s="46">
        <f t="shared" ref="AQ31:AQ36" si="240">(AM31-$AK31)/$AK31*100</f>
        <v>3.7613113729432603</v>
      </c>
      <c r="AR31" s="49"/>
      <c r="AS31" s="34" t="s">
        <v>35</v>
      </c>
      <c r="AT31" s="14"/>
      <c r="AU31" s="14"/>
      <c r="AV31" s="14">
        <v>10.566728320511999</v>
      </c>
      <c r="AW31" s="14">
        <v>10.972114682879999</v>
      </c>
      <c r="AX31" s="14">
        <v>11.070806875647998</v>
      </c>
      <c r="AY31" s="14">
        <v>8.2685513031679996</v>
      </c>
      <c r="AZ31" s="48">
        <f t="shared" ref="AZ31:BC33" si="241">(AV31-$AV31)/$AV31*100</f>
        <v>0</v>
      </c>
      <c r="BA31" s="48">
        <f t="shared" si="241"/>
        <v>3.8364416125005283</v>
      </c>
      <c r="BB31" s="48">
        <f t="shared" si="241"/>
        <v>4.7704316780577045</v>
      </c>
      <c r="BC31" s="48">
        <f t="shared" si="241"/>
        <v>-21.749182411388464</v>
      </c>
      <c r="BD31" s="34" t="s">
        <v>35</v>
      </c>
      <c r="BE31" s="14">
        <v>9.6147861799999994</v>
      </c>
      <c r="BF31" s="14">
        <v>9.9555063520000004</v>
      </c>
      <c r="BG31" s="14">
        <v>10.663217514000001</v>
      </c>
      <c r="BH31" s="14">
        <v>11.067725744999997</v>
      </c>
      <c r="BI31" s="14">
        <v>11.222429700999999</v>
      </c>
      <c r="BJ31" s="14">
        <v>11.297950830488247</v>
      </c>
      <c r="BK31" s="46">
        <f t="shared" ref="BK31:BN33" si="242">(BG31-$DU31)/$DU31*100</f>
        <v>0</v>
      </c>
      <c r="BL31" s="46">
        <f t="shared" si="242"/>
        <v>3.7934913216288333</v>
      </c>
      <c r="BM31" s="46">
        <f t="shared" si="242"/>
        <v>5.2443100430596559</v>
      </c>
      <c r="BN31" s="49">
        <f t="shared" si="242"/>
        <v>5.9525496469980945</v>
      </c>
      <c r="BO31" s="34" t="s">
        <v>35</v>
      </c>
      <c r="BP31" s="14">
        <v>205.45240175200001</v>
      </c>
      <c r="BQ31" s="14">
        <v>206.78998100800001</v>
      </c>
      <c r="BR31" s="14">
        <v>210.227680104</v>
      </c>
      <c r="BS31" s="14">
        <v>213.83035824800001</v>
      </c>
      <c r="BT31" s="14">
        <v>216.148014472</v>
      </c>
      <c r="BU31" s="14">
        <v>214.66336174399999</v>
      </c>
      <c r="BV31" s="48">
        <f t="shared" ref="BV31:BY33" si="243">(BR31-$BR31)/$BR31*100</f>
        <v>0</v>
      </c>
      <c r="BW31" s="48">
        <f t="shared" si="243"/>
        <v>1.7137030395891533</v>
      </c>
      <c r="BX31" s="48">
        <f t="shared" si="243"/>
        <v>2.8161535936044193</v>
      </c>
      <c r="BY31" s="51">
        <f t="shared" si="243"/>
        <v>2.1099417725608944</v>
      </c>
      <c r="BZ31" s="34" t="s">
        <v>35</v>
      </c>
      <c r="CA31" s="14">
        <v>0.10327912</v>
      </c>
      <c r="CB31" s="14">
        <v>0.11222355000000001</v>
      </c>
      <c r="CC31" s="14">
        <v>0.11753365</v>
      </c>
      <c r="CD31" s="14">
        <v>0.12240015</v>
      </c>
      <c r="CE31" s="14">
        <v>0.12710909000000001</v>
      </c>
      <c r="CF31" s="14">
        <v>0.12775193000000001</v>
      </c>
      <c r="CG31" s="46">
        <f>(CC31-$CC31)/$CC31*100</f>
        <v>0</v>
      </c>
      <c r="CH31" s="46">
        <f t="shared" ref="CH31:CH36" si="244">(CD31-$CC31)/$CC31*100</f>
        <v>4.1405163542525862</v>
      </c>
      <c r="CI31" s="46">
        <f t="shared" ref="CI31:CI36" si="245">(CE31-$CC31)/$CC31*100</f>
        <v>8.1469774826188122</v>
      </c>
      <c r="CJ31" s="46">
        <f t="shared" ref="CJ31:CJ36" si="246">(CF31-$CC31)/$CC31*100</f>
        <v>8.6939187202984076</v>
      </c>
      <c r="CK31" s="34" t="s">
        <v>35</v>
      </c>
      <c r="CL31" s="14"/>
      <c r="CM31" s="14"/>
      <c r="CN31" s="14"/>
      <c r="CO31" s="14"/>
      <c r="CP31" s="14"/>
      <c r="CQ31" s="14"/>
      <c r="CR31" s="46" t="e">
        <f>(CN31-$CN31)/$CN31*100</f>
        <v>#DIV/0!</v>
      </c>
      <c r="CS31" s="46" t="e">
        <f t="shared" ref="CS31:CS36" si="247">(CO31-$CN31)/$CN31*100</f>
        <v>#DIV/0!</v>
      </c>
      <c r="CT31" s="46" t="e">
        <f t="shared" ref="CT31:CT36" si="248">(CP31-$CN31)/$CN31*100</f>
        <v>#DIV/0!</v>
      </c>
      <c r="CU31" s="46" t="e">
        <f t="shared" ref="CU31:CU36" si="249">(CQ31-$CN31)/$CN31*100</f>
        <v>#DIV/0!</v>
      </c>
      <c r="CV31" s="34" t="s">
        <v>35</v>
      </c>
      <c r="CW31" s="14">
        <v>9.6147861799999994</v>
      </c>
      <c r="CX31" s="14">
        <v>9.9555063520000004</v>
      </c>
      <c r="CY31" s="14">
        <v>10.663217514000001</v>
      </c>
      <c r="CZ31" s="14">
        <v>11.067725744999997</v>
      </c>
      <c r="DA31" s="14">
        <v>11.222429700999999</v>
      </c>
      <c r="DB31" s="14">
        <v>11.297950830488247</v>
      </c>
      <c r="DC31" s="48">
        <f t="shared" ref="DC31:DF33" si="250">(CY31-$Z31)/$Z31*100</f>
        <v>0</v>
      </c>
      <c r="DD31" s="48">
        <f t="shared" si="250"/>
        <v>3.7934913216288333</v>
      </c>
      <c r="DE31" s="48">
        <f t="shared" si="250"/>
        <v>5.2443100430596559</v>
      </c>
      <c r="DF31" s="51">
        <f t="shared" si="250"/>
        <v>5.9525496469980945</v>
      </c>
      <c r="DG31" s="34" t="s">
        <v>35</v>
      </c>
      <c r="DH31" s="14">
        <v>9.6147861799999994</v>
      </c>
      <c r="DI31" s="14">
        <v>9.9555063520000004</v>
      </c>
      <c r="DJ31" s="14">
        <v>10.663217514000001</v>
      </c>
      <c r="DK31" s="14">
        <v>11.067725744999997</v>
      </c>
      <c r="DL31" s="14">
        <v>11.222429700999999</v>
      </c>
      <c r="DM31" s="14">
        <v>11.297950830488247</v>
      </c>
      <c r="DN31" s="46">
        <f>(DJ31-$DJ31)/$DJ31*100</f>
        <v>0</v>
      </c>
      <c r="DO31" s="46">
        <f t="shared" ref="DO31:DO36" si="251">(DK31-$DJ31)/$DJ31*100</f>
        <v>3.7934913216288333</v>
      </c>
      <c r="DP31" s="46">
        <f t="shared" ref="DP31:DP36" si="252">(DL31-$DJ31)/$DJ31*100</f>
        <v>5.2443100430596559</v>
      </c>
      <c r="DQ31" s="49">
        <f t="shared" ref="DQ31:DQ36" si="253">(DM31-$DJ31)/$DJ31*100</f>
        <v>5.9525496469980945</v>
      </c>
      <c r="DR31" s="34" t="s">
        <v>35</v>
      </c>
      <c r="DS31" s="14">
        <v>9.6147861799999994</v>
      </c>
      <c r="DT31" s="14">
        <v>9.9555063520000004</v>
      </c>
      <c r="DU31" s="14">
        <v>10.663217514000001</v>
      </c>
      <c r="DV31" s="14">
        <v>11.067725744999997</v>
      </c>
      <c r="DW31" s="14">
        <v>11.222429700999999</v>
      </c>
      <c r="DX31" s="14">
        <v>11.297950830488247</v>
      </c>
      <c r="DY31" s="46">
        <f>(DU31-$DU31)/$DU31*100</f>
        <v>0</v>
      </c>
      <c r="DZ31" s="46">
        <f t="shared" ref="DZ31:DZ36" si="254">(DV31-$DU31)/$DU31*100</f>
        <v>3.7934913216288333</v>
      </c>
      <c r="EA31" s="46">
        <f t="shared" ref="EA31:EA36" si="255">(DW31-$DU31)/$DU31*100</f>
        <v>5.2443100430596559</v>
      </c>
      <c r="EB31" s="49">
        <f t="shared" ref="EB31:EB36" si="256">(DX31-$DU31)/$DU31*100</f>
        <v>5.9525496469980945</v>
      </c>
    </row>
    <row r="32" spans="1:132" x14ac:dyDescent="0.3">
      <c r="A32" s="26" t="s">
        <v>36</v>
      </c>
      <c r="B32" s="75">
        <v>123.04305148199863</v>
      </c>
      <c r="C32" s="75">
        <v>124.18913518900014</v>
      </c>
      <c r="D32" s="75">
        <v>131.75503036600048</v>
      </c>
      <c r="E32" s="75">
        <v>122.71148490500092</v>
      </c>
      <c r="F32" s="75">
        <v>121.13680473899976</v>
      </c>
      <c r="G32" s="75">
        <v>119.60162208900051</v>
      </c>
      <c r="H32" s="36">
        <f t="shared" si="233"/>
        <v>0</v>
      </c>
      <c r="I32" s="36">
        <f t="shared" si="233"/>
        <v>-6.8639090559788327</v>
      </c>
      <c r="J32" s="36">
        <f t="shared" si="233"/>
        <v>-8.0590665855447821</v>
      </c>
      <c r="K32" s="36">
        <f t="shared" si="233"/>
        <v>-9.2242461204245352</v>
      </c>
      <c r="L32" s="34" t="s">
        <v>36</v>
      </c>
      <c r="M32" s="81">
        <v>33.42110155971789</v>
      </c>
      <c r="N32" s="76">
        <v>35.446164065105087</v>
      </c>
      <c r="O32" s="76">
        <v>37.55643005434181</v>
      </c>
      <c r="P32" s="76">
        <v>36.786898876865763</v>
      </c>
      <c r="Q32" s="76">
        <v>36.248863954281823</v>
      </c>
      <c r="R32" s="76">
        <v>36.067444400804199</v>
      </c>
      <c r="S32" s="46">
        <f t="shared" ref="S32:S36" si="257">(O32-$O32)/$O32*100</f>
        <v>0</v>
      </c>
      <c r="T32" s="46">
        <f t="shared" si="234"/>
        <v>-2.048999802064742</v>
      </c>
      <c r="U32" s="46">
        <f t="shared" si="235"/>
        <v>-3.4816038110332106</v>
      </c>
      <c r="V32" s="46">
        <f t="shared" si="236"/>
        <v>-3.9646623797393463</v>
      </c>
      <c r="W32" s="34" t="s">
        <v>36</v>
      </c>
      <c r="X32" s="61">
        <v>9.0111598300000004</v>
      </c>
      <c r="Y32" s="61">
        <v>9.8499609569999986</v>
      </c>
      <c r="Z32" s="61">
        <v>9.8287391</v>
      </c>
      <c r="AA32" s="61">
        <v>10.061370183000001</v>
      </c>
      <c r="AB32" s="61">
        <v>10.182698800000001</v>
      </c>
      <c r="AC32" s="61">
        <v>10.000843585</v>
      </c>
      <c r="AD32" s="48">
        <f t="shared" si="237"/>
        <v>0</v>
      </c>
      <c r="AE32" s="48">
        <f t="shared" si="237"/>
        <v>2.3668456414719681</v>
      </c>
      <c r="AF32" s="48">
        <f t="shared" si="237"/>
        <v>3.6012727207297708</v>
      </c>
      <c r="AG32" s="51">
        <f t="shared" si="237"/>
        <v>1.7510332022141091</v>
      </c>
      <c r="AH32" s="34" t="s">
        <v>36</v>
      </c>
      <c r="AI32" s="14"/>
      <c r="AJ32" s="14"/>
      <c r="AK32" s="14">
        <v>0.62957732161849711</v>
      </c>
      <c r="AL32" s="14">
        <v>0.69719337701149431</v>
      </c>
      <c r="AM32" s="14">
        <v>0.63379181085094227</v>
      </c>
      <c r="AN32" s="14">
        <v>0.62497799931232079</v>
      </c>
      <c r="AO32" s="46">
        <f t="shared" si="238"/>
        <v>0</v>
      </c>
      <c r="AP32" s="46">
        <f t="shared" si="239"/>
        <v>10.739912806765659</v>
      </c>
      <c r="AQ32" s="46">
        <f t="shared" si="240"/>
        <v>0.66941566789773954</v>
      </c>
      <c r="AR32" s="49">
        <f t="shared" ref="AR32:AR36" si="258">(AN32-$AK32)/$AK32*100</f>
        <v>-0.73054129306191229</v>
      </c>
      <c r="AS32" s="34" t="s">
        <v>36</v>
      </c>
      <c r="AT32" s="14"/>
      <c r="AU32" s="14"/>
      <c r="AV32" s="14">
        <v>9.0618841364480005</v>
      </c>
      <c r="AW32" s="14">
        <v>10.093129080320001</v>
      </c>
      <c r="AX32" s="14">
        <v>9.2332819138559987</v>
      </c>
      <c r="AY32" s="14">
        <v>9.0736805852159979</v>
      </c>
      <c r="AZ32" s="48">
        <f t="shared" si="241"/>
        <v>0</v>
      </c>
      <c r="BA32" s="48">
        <f t="shared" si="241"/>
        <v>11.380027909694933</v>
      </c>
      <c r="BB32" s="48">
        <f t="shared" si="241"/>
        <v>1.8914143551959079</v>
      </c>
      <c r="BC32" s="48">
        <f t="shared" si="241"/>
        <v>0.1301765569982361</v>
      </c>
      <c r="BD32" s="34" t="s">
        <v>36</v>
      </c>
      <c r="BE32" s="14">
        <v>9.0111598300000004</v>
      </c>
      <c r="BF32" s="14">
        <v>9.8499609569999986</v>
      </c>
      <c r="BG32" s="14">
        <v>9.8287391</v>
      </c>
      <c r="BH32" s="14">
        <v>10.061370183000001</v>
      </c>
      <c r="BI32" s="14">
        <v>10.182698800000001</v>
      </c>
      <c r="BJ32" s="14">
        <v>10.000843585</v>
      </c>
      <c r="BK32" s="46">
        <f t="shared" si="242"/>
        <v>0</v>
      </c>
      <c r="BL32" s="46">
        <f t="shared" si="242"/>
        <v>2.3668456414719681</v>
      </c>
      <c r="BM32" s="46">
        <f t="shared" si="242"/>
        <v>3.6012727207297708</v>
      </c>
      <c r="BN32" s="49">
        <f t="shared" si="242"/>
        <v>1.7510332022141091</v>
      </c>
      <c r="BO32" s="34" t="s">
        <v>36</v>
      </c>
      <c r="BP32" s="14">
        <v>206.67728255200004</v>
      </c>
      <c r="BQ32" s="14">
        <v>217.63150572800001</v>
      </c>
      <c r="BR32" s="14">
        <v>204.219586792</v>
      </c>
      <c r="BS32" s="14">
        <v>207.77000452000001</v>
      </c>
      <c r="BT32" s="14">
        <v>207.67925256000001</v>
      </c>
      <c r="BU32" s="14">
        <v>204.58690719999998</v>
      </c>
      <c r="BV32" s="48">
        <f t="shared" si="243"/>
        <v>0</v>
      </c>
      <c r="BW32" s="48">
        <f t="shared" si="243"/>
        <v>1.7385294837640402</v>
      </c>
      <c r="BX32" s="48">
        <f t="shared" si="243"/>
        <v>1.6940910626382362</v>
      </c>
      <c r="BY32" s="51">
        <f t="shared" si="243"/>
        <v>0.17986541534534761</v>
      </c>
      <c r="BZ32" s="34" t="s">
        <v>36</v>
      </c>
      <c r="CA32" s="14">
        <v>0.10047971</v>
      </c>
      <c r="CB32" s="14">
        <v>0.11142639</v>
      </c>
      <c r="CC32" s="14">
        <v>0.11107506</v>
      </c>
      <c r="CD32" s="14">
        <v>0.10923434999999999</v>
      </c>
      <c r="CE32" s="14">
        <v>0.10988574</v>
      </c>
      <c r="CF32" s="14">
        <v>0.11062518</v>
      </c>
      <c r="CG32" s="46">
        <f t="shared" ref="CG32:CG36" si="259">(CC32-$CC32)/$CC32*100</f>
        <v>0</v>
      </c>
      <c r="CH32" s="46">
        <f t="shared" si="244"/>
        <v>-1.6571766875480503</v>
      </c>
      <c r="CI32" s="46">
        <f t="shared" si="245"/>
        <v>-1.0707354108113987</v>
      </c>
      <c r="CJ32" s="46">
        <f t="shared" si="246"/>
        <v>-0.40502341389687269</v>
      </c>
      <c r="CK32" s="34" t="s">
        <v>36</v>
      </c>
      <c r="CL32" s="14"/>
      <c r="CM32" s="14"/>
      <c r="CN32" s="14"/>
      <c r="CO32" s="14"/>
      <c r="CP32" s="14"/>
      <c r="CQ32" s="14"/>
      <c r="CR32" s="46" t="e">
        <f t="shared" ref="CR32:CR36" si="260">(CN32-$CN32)/$CN32*100</f>
        <v>#DIV/0!</v>
      </c>
      <c r="CS32" s="46" t="e">
        <f t="shared" si="247"/>
        <v>#DIV/0!</v>
      </c>
      <c r="CT32" s="46" t="e">
        <f t="shared" si="248"/>
        <v>#DIV/0!</v>
      </c>
      <c r="CU32" s="46" t="e">
        <f t="shared" si="249"/>
        <v>#DIV/0!</v>
      </c>
      <c r="CV32" s="34" t="s">
        <v>36</v>
      </c>
      <c r="CW32" s="14">
        <v>9.0111598300000004</v>
      </c>
      <c r="CX32" s="14">
        <v>9.8499609569999986</v>
      </c>
      <c r="CY32" s="14">
        <v>9.8287391</v>
      </c>
      <c r="CZ32" s="14">
        <v>10.061370183000001</v>
      </c>
      <c r="DA32" s="14">
        <v>10.182698800000001</v>
      </c>
      <c r="DB32" s="14">
        <v>10.000843585</v>
      </c>
      <c r="DC32" s="48">
        <f t="shared" si="250"/>
        <v>0</v>
      </c>
      <c r="DD32" s="48">
        <f t="shared" si="250"/>
        <v>2.3668456414719681</v>
      </c>
      <c r="DE32" s="48">
        <f t="shared" si="250"/>
        <v>3.6012727207297708</v>
      </c>
      <c r="DF32" s="51">
        <f t="shared" si="250"/>
        <v>1.7510332022141091</v>
      </c>
      <c r="DG32" s="34" t="s">
        <v>36</v>
      </c>
      <c r="DH32" s="14">
        <v>9.0111598300000004</v>
      </c>
      <c r="DI32" s="14">
        <v>9.8499609569999986</v>
      </c>
      <c r="DJ32" s="14">
        <v>9.8287391</v>
      </c>
      <c r="DK32" s="14">
        <v>10.061370183000001</v>
      </c>
      <c r="DL32" s="14">
        <v>10.182698800000001</v>
      </c>
      <c r="DM32" s="14">
        <v>10.000843585</v>
      </c>
      <c r="DN32" s="46">
        <f t="shared" ref="DN32:DN36" si="261">(DJ32-$DJ32)/$DJ32*100</f>
        <v>0</v>
      </c>
      <c r="DO32" s="46">
        <f t="shared" si="251"/>
        <v>2.3668456414719681</v>
      </c>
      <c r="DP32" s="46">
        <f t="shared" si="252"/>
        <v>3.6012727207297708</v>
      </c>
      <c r="DQ32" s="49">
        <f t="shared" si="253"/>
        <v>1.7510332022141091</v>
      </c>
      <c r="DR32" s="34" t="s">
        <v>36</v>
      </c>
      <c r="DS32" s="14">
        <v>9.0111598300000004</v>
      </c>
      <c r="DT32" s="14">
        <v>9.8499609569999986</v>
      </c>
      <c r="DU32" s="14">
        <v>9.8287391</v>
      </c>
      <c r="DV32" s="14">
        <v>10.061370183000001</v>
      </c>
      <c r="DW32" s="14">
        <v>10.182698800000001</v>
      </c>
      <c r="DX32" s="14">
        <v>10.000843585</v>
      </c>
      <c r="DY32" s="46">
        <f t="shared" ref="DY32:DY36" si="262">(DU32-$DU32)/$DU32*100</f>
        <v>0</v>
      </c>
      <c r="DZ32" s="46">
        <f t="shared" si="254"/>
        <v>2.3668456414719681</v>
      </c>
      <c r="EA32" s="46">
        <f t="shared" si="255"/>
        <v>3.6012727207297708</v>
      </c>
      <c r="EB32" s="49">
        <f t="shared" si="256"/>
        <v>1.7510332022141091</v>
      </c>
    </row>
    <row r="33" spans="1:132" x14ac:dyDescent="0.3">
      <c r="A33" s="26" t="s">
        <v>37</v>
      </c>
      <c r="B33" s="75">
        <v>126.02654673600003</v>
      </c>
      <c r="C33" s="75">
        <v>125.95315363799958</v>
      </c>
      <c r="D33" s="75">
        <v>130.87340926600064</v>
      </c>
      <c r="E33" s="75">
        <v>135.43941255299765</v>
      </c>
      <c r="F33" s="75">
        <v>137.74600242200017</v>
      </c>
      <c r="G33" s="75">
        <v>124.98286891099909</v>
      </c>
      <c r="H33" s="36">
        <f t="shared" si="233"/>
        <v>0</v>
      </c>
      <c r="I33" s="36">
        <f t="shared" si="233"/>
        <v>3.4888701322944833</v>
      </c>
      <c r="J33" s="36">
        <f t="shared" si="233"/>
        <v>5.2513288944975605</v>
      </c>
      <c r="K33" s="36">
        <f t="shared" si="233"/>
        <v>-4.5009451408337693</v>
      </c>
      <c r="L33" s="34" t="s">
        <v>37</v>
      </c>
      <c r="M33" s="81">
        <v>33.573691265533654</v>
      </c>
      <c r="N33" s="76">
        <v>34.732817857672096</v>
      </c>
      <c r="O33" s="76">
        <v>36.919556831475802</v>
      </c>
      <c r="P33" s="76">
        <v>38.409876145463777</v>
      </c>
      <c r="Q33" s="76">
        <v>38.526751114746887</v>
      </c>
      <c r="R33" s="76">
        <v>36.361831085152431</v>
      </c>
      <c r="S33" s="46">
        <f t="shared" si="257"/>
        <v>0</v>
      </c>
      <c r="T33" s="46">
        <f t="shared" si="234"/>
        <v>4.0366663142538091</v>
      </c>
      <c r="U33" s="46">
        <f t="shared" si="235"/>
        <v>4.3532328695258595</v>
      </c>
      <c r="V33" s="46">
        <f t="shared" si="236"/>
        <v>-1.510651248792567</v>
      </c>
      <c r="W33" s="34" t="s">
        <v>37</v>
      </c>
      <c r="X33" s="61">
        <v>9.1707216790000032</v>
      </c>
      <c r="Y33" s="61">
        <v>9.7702522090000006</v>
      </c>
      <c r="Z33" s="61">
        <v>10.084961102999998</v>
      </c>
      <c r="AA33" s="61">
        <v>10.159214181999999</v>
      </c>
      <c r="AB33" s="61">
        <v>10.409444243999999</v>
      </c>
      <c r="AC33" s="61">
        <v>10.342365219000001</v>
      </c>
      <c r="AD33" s="48">
        <f t="shared" si="237"/>
        <v>0</v>
      </c>
      <c r="AE33" s="48">
        <f t="shared" si="237"/>
        <v>0.73627531372345634</v>
      </c>
      <c r="AF33" s="48">
        <f t="shared" si="237"/>
        <v>3.2174952157572227</v>
      </c>
      <c r="AG33" s="51">
        <f t="shared" si="237"/>
        <v>2.5523560613776977</v>
      </c>
      <c r="AH33" s="34" t="s">
        <v>37</v>
      </c>
      <c r="AI33" s="14"/>
      <c r="AJ33" s="14"/>
      <c r="AK33" s="14">
        <v>0.63785762039397453</v>
      </c>
      <c r="AL33" s="14">
        <v>0.63998365241379307</v>
      </c>
      <c r="AM33" s="14">
        <v>0.64031152887364207</v>
      </c>
      <c r="AN33" s="14">
        <v>0.62887916059564697</v>
      </c>
      <c r="AO33" s="46">
        <f t="shared" si="238"/>
        <v>0</v>
      </c>
      <c r="AP33" s="46">
        <f t="shared" si="239"/>
        <v>0.33330824181505997</v>
      </c>
      <c r="AQ33" s="46">
        <f t="shared" si="240"/>
        <v>0.3847110077875795</v>
      </c>
      <c r="AR33" s="49">
        <f t="shared" si="258"/>
        <v>-1.4075962270047027</v>
      </c>
      <c r="AS33" s="34" t="s">
        <v>37</v>
      </c>
      <c r="AT33" s="14"/>
      <c r="AU33" s="14"/>
      <c r="AV33" s="14">
        <v>9.159839543296</v>
      </c>
      <c r="AW33" s="14">
        <v>9.2649153392640002</v>
      </c>
      <c r="AX33" s="14">
        <v>9.3176084684799996</v>
      </c>
      <c r="AY33" s="14">
        <v>9.1355514798079973</v>
      </c>
      <c r="AZ33" s="48">
        <f t="shared" si="241"/>
        <v>0</v>
      </c>
      <c r="BA33" s="48">
        <f t="shared" si="241"/>
        <v>1.1471357710070826</v>
      </c>
      <c r="BB33" s="48">
        <f t="shared" si="241"/>
        <v>1.7223983503015523</v>
      </c>
      <c r="BC33" s="48">
        <f t="shared" si="241"/>
        <v>-0.26515817633267302</v>
      </c>
      <c r="BD33" s="34" t="s">
        <v>37</v>
      </c>
      <c r="BE33" s="14">
        <v>9.1707216790000032</v>
      </c>
      <c r="BF33" s="14">
        <v>9.7702522090000006</v>
      </c>
      <c r="BG33" s="14">
        <v>10.084961102999998</v>
      </c>
      <c r="BH33" s="14">
        <v>10.159214181999999</v>
      </c>
      <c r="BI33" s="14">
        <v>10.409444243999999</v>
      </c>
      <c r="BJ33" s="14">
        <v>10.342365219000001</v>
      </c>
      <c r="BK33" s="46">
        <f t="shared" si="242"/>
        <v>0</v>
      </c>
      <c r="BL33" s="46">
        <f t="shared" si="242"/>
        <v>0.73627531372345634</v>
      </c>
      <c r="BM33" s="46">
        <f t="shared" si="242"/>
        <v>3.2174952157572227</v>
      </c>
      <c r="BN33" s="49">
        <f t="shared" si="242"/>
        <v>2.5523560613776977</v>
      </c>
      <c r="BO33" s="34" t="s">
        <v>37</v>
      </c>
      <c r="BP33" s="14">
        <v>198.32847299200003</v>
      </c>
      <c r="BQ33" s="14">
        <v>202.39240652800004</v>
      </c>
      <c r="BR33" s="14">
        <v>205.82795573600001</v>
      </c>
      <c r="BS33" s="14">
        <v>205.91336989600001</v>
      </c>
      <c r="BT33" s="14">
        <v>206.70751472800001</v>
      </c>
      <c r="BU33" s="14">
        <v>203.99468679200001</v>
      </c>
      <c r="BV33" s="48">
        <f t="shared" si="243"/>
        <v>0</v>
      </c>
      <c r="BW33" s="48">
        <f t="shared" si="243"/>
        <v>4.149784206648461E-2</v>
      </c>
      <c r="BX33" s="48">
        <f t="shared" si="243"/>
        <v>0.42732727381704344</v>
      </c>
      <c r="BY33" s="51">
        <f t="shared" si="243"/>
        <v>-0.89068024673547874</v>
      </c>
      <c r="BZ33" s="34" t="s">
        <v>37</v>
      </c>
      <c r="CA33" s="14">
        <v>9.3445940000000005E-2</v>
      </c>
      <c r="CB33" s="14">
        <v>0.10428361999999999</v>
      </c>
      <c r="CC33" s="14">
        <v>0.10891434999999999</v>
      </c>
      <c r="CD33" s="14">
        <v>0.10967875000000001</v>
      </c>
      <c r="CE33" s="14">
        <v>0.11045677</v>
      </c>
      <c r="CF33" s="14">
        <v>0.11001378000000001</v>
      </c>
      <c r="CG33" s="46">
        <f t="shared" si="259"/>
        <v>0</v>
      </c>
      <c r="CH33" s="46">
        <f t="shared" si="244"/>
        <v>0.70183589214829112</v>
      </c>
      <c r="CI33" s="46">
        <f t="shared" si="245"/>
        <v>1.4161770235051698</v>
      </c>
      <c r="CJ33" s="46">
        <f t="shared" si="246"/>
        <v>1.0094445773215488</v>
      </c>
      <c r="CK33" s="34" t="s">
        <v>37</v>
      </c>
      <c r="CL33" s="14"/>
      <c r="CM33" s="14"/>
      <c r="CN33" s="14"/>
      <c r="CO33" s="14"/>
      <c r="CP33" s="14"/>
      <c r="CQ33" s="14"/>
      <c r="CR33" s="46" t="e">
        <f t="shared" si="260"/>
        <v>#DIV/0!</v>
      </c>
      <c r="CS33" s="46" t="e">
        <f t="shared" si="247"/>
        <v>#DIV/0!</v>
      </c>
      <c r="CT33" s="46" t="e">
        <f t="shared" si="248"/>
        <v>#DIV/0!</v>
      </c>
      <c r="CU33" s="46" t="e">
        <f t="shared" si="249"/>
        <v>#DIV/0!</v>
      </c>
      <c r="CV33" s="34" t="s">
        <v>37</v>
      </c>
      <c r="CW33" s="14">
        <v>9.1707216790000032</v>
      </c>
      <c r="CX33" s="14">
        <v>9.7702522090000006</v>
      </c>
      <c r="CY33" s="14">
        <v>10.084961102999998</v>
      </c>
      <c r="CZ33" s="14">
        <v>10.159214181999999</v>
      </c>
      <c r="DA33" s="14">
        <v>10.409444243999999</v>
      </c>
      <c r="DB33" s="14">
        <v>10.342365219000001</v>
      </c>
      <c r="DC33" s="48">
        <f t="shared" si="250"/>
        <v>0</v>
      </c>
      <c r="DD33" s="48">
        <f t="shared" si="250"/>
        <v>0.73627531372345634</v>
      </c>
      <c r="DE33" s="48">
        <f t="shared" si="250"/>
        <v>3.2174952157572227</v>
      </c>
      <c r="DF33" s="51">
        <f t="shared" si="250"/>
        <v>2.5523560613776977</v>
      </c>
      <c r="DG33" s="34" t="s">
        <v>37</v>
      </c>
      <c r="DH33" s="14">
        <v>9.1707216790000032</v>
      </c>
      <c r="DI33" s="14">
        <v>9.7702522090000006</v>
      </c>
      <c r="DJ33" s="14">
        <v>10.084961102999998</v>
      </c>
      <c r="DK33" s="14">
        <v>10.159214181999999</v>
      </c>
      <c r="DL33" s="14">
        <v>10.409444243999999</v>
      </c>
      <c r="DM33" s="14">
        <v>10.342365219000001</v>
      </c>
      <c r="DN33" s="46">
        <f t="shared" si="261"/>
        <v>0</v>
      </c>
      <c r="DO33" s="46">
        <f t="shared" si="251"/>
        <v>0.73627531372345634</v>
      </c>
      <c r="DP33" s="46">
        <f t="shared" si="252"/>
        <v>3.2174952157572227</v>
      </c>
      <c r="DQ33" s="49">
        <f t="shared" si="253"/>
        <v>2.5523560613776977</v>
      </c>
      <c r="DR33" s="34" t="s">
        <v>37</v>
      </c>
      <c r="DS33" s="14">
        <v>9.1707216790000032</v>
      </c>
      <c r="DT33" s="14">
        <v>9.7702522090000006</v>
      </c>
      <c r="DU33" s="14">
        <v>10.084961102999998</v>
      </c>
      <c r="DV33" s="14">
        <v>10.159214181999999</v>
      </c>
      <c r="DW33" s="14">
        <v>10.409444243999999</v>
      </c>
      <c r="DX33" s="14">
        <v>10.342365219000001</v>
      </c>
      <c r="DY33" s="46">
        <f t="shared" si="262"/>
        <v>0</v>
      </c>
      <c r="DZ33" s="46">
        <f t="shared" si="254"/>
        <v>0.73627531372345634</v>
      </c>
      <c r="EA33" s="46">
        <f t="shared" si="255"/>
        <v>3.2174952157572227</v>
      </c>
      <c r="EB33" s="49">
        <f t="shared" si="256"/>
        <v>2.5523560613776977</v>
      </c>
    </row>
    <row r="34" spans="1:132" x14ac:dyDescent="0.3">
      <c r="A34" s="26"/>
      <c r="B34" s="76"/>
      <c r="C34" s="76"/>
      <c r="D34" s="76"/>
      <c r="E34" s="76"/>
      <c r="F34" s="76"/>
      <c r="G34" s="76"/>
      <c r="H34" s="36"/>
      <c r="I34" s="36"/>
      <c r="J34" s="36"/>
      <c r="K34" s="36"/>
      <c r="L34" s="34"/>
      <c r="M34" s="81"/>
      <c r="N34" s="76"/>
      <c r="O34" s="76"/>
      <c r="P34" s="76"/>
      <c r="Q34" s="76"/>
      <c r="R34" s="76"/>
      <c r="S34" s="46"/>
      <c r="T34" s="46"/>
      <c r="U34" s="46"/>
      <c r="V34" s="46"/>
      <c r="W34" s="34"/>
      <c r="X34" s="61"/>
      <c r="Y34" s="61"/>
      <c r="Z34" s="61"/>
      <c r="AA34" s="61"/>
      <c r="AB34" s="61"/>
      <c r="AC34" s="61"/>
      <c r="AD34" s="48"/>
      <c r="AE34" s="48"/>
      <c r="AF34" s="48"/>
      <c r="AG34" s="51"/>
      <c r="AH34" s="34"/>
      <c r="AI34" s="14"/>
      <c r="AJ34" s="14"/>
      <c r="AK34" s="14"/>
      <c r="AL34" s="14"/>
      <c r="AM34" s="14"/>
      <c r="AN34" s="14"/>
      <c r="AO34" s="46"/>
      <c r="AP34" s="46"/>
      <c r="AQ34" s="46"/>
      <c r="AR34" s="49"/>
      <c r="AS34" s="34"/>
      <c r="AT34" s="14"/>
      <c r="AU34" s="14"/>
      <c r="AV34" s="14"/>
      <c r="AW34" s="14"/>
      <c r="AX34" s="14"/>
      <c r="AY34" s="14"/>
      <c r="AZ34" s="48"/>
      <c r="BA34" s="48"/>
      <c r="BB34" s="48"/>
      <c r="BC34" s="48"/>
      <c r="BD34" s="34"/>
      <c r="BE34" s="14"/>
      <c r="BF34" s="14"/>
      <c r="BG34" s="14"/>
      <c r="BH34" s="14"/>
      <c r="BI34" s="14"/>
      <c r="BJ34" s="14"/>
      <c r="BK34" s="46"/>
      <c r="BL34" s="46"/>
      <c r="BM34" s="46"/>
      <c r="BN34" s="49"/>
      <c r="BO34" s="34"/>
      <c r="BP34" s="14"/>
      <c r="BQ34" s="14"/>
      <c r="BR34" s="14"/>
      <c r="BS34" s="14"/>
      <c r="BT34" s="14"/>
      <c r="BU34" s="14"/>
      <c r="BV34" s="48"/>
      <c r="BW34" s="48"/>
      <c r="BX34" s="48"/>
      <c r="BY34" s="51"/>
      <c r="BZ34" s="34"/>
      <c r="CA34" s="14"/>
      <c r="CB34" s="14"/>
      <c r="CC34" s="14"/>
      <c r="CD34" s="14"/>
      <c r="CE34" s="14"/>
      <c r="CF34" s="14"/>
      <c r="CG34" s="46"/>
      <c r="CH34" s="46"/>
      <c r="CI34" s="46"/>
      <c r="CJ34" s="46"/>
      <c r="CK34" s="34"/>
      <c r="CL34" s="14"/>
      <c r="CM34" s="14"/>
      <c r="CN34" s="14"/>
      <c r="CO34" s="14"/>
      <c r="CP34" s="14"/>
      <c r="CQ34" s="14"/>
      <c r="CR34" s="46" t="e">
        <f t="shared" si="260"/>
        <v>#DIV/0!</v>
      </c>
      <c r="CS34" s="46" t="e">
        <f t="shared" si="247"/>
        <v>#DIV/0!</v>
      </c>
      <c r="CT34" s="46" t="e">
        <f t="shared" si="248"/>
        <v>#DIV/0!</v>
      </c>
      <c r="CU34" s="46" t="e">
        <f t="shared" si="249"/>
        <v>#DIV/0!</v>
      </c>
      <c r="CV34" s="34"/>
      <c r="CW34" s="14"/>
      <c r="CX34" s="14"/>
      <c r="CY34" s="14"/>
      <c r="CZ34" s="14"/>
      <c r="DA34" s="14"/>
      <c r="DB34" s="14"/>
      <c r="DC34" s="48"/>
      <c r="DD34" s="48"/>
      <c r="DE34" s="48"/>
      <c r="DF34" s="51"/>
      <c r="DG34" s="34"/>
      <c r="DH34" s="14"/>
      <c r="DI34" s="14"/>
      <c r="DJ34" s="14"/>
      <c r="DK34" s="14"/>
      <c r="DL34" s="14"/>
      <c r="DM34" s="14"/>
      <c r="DN34" s="46"/>
      <c r="DO34" s="46"/>
      <c r="DP34" s="46"/>
      <c r="DQ34" s="49"/>
      <c r="DR34" s="34"/>
      <c r="DS34" s="14"/>
      <c r="DT34" s="14"/>
      <c r="DU34" s="14"/>
      <c r="DV34" s="14"/>
      <c r="DW34" s="14"/>
      <c r="DX34" s="14"/>
      <c r="DY34" s="46"/>
      <c r="DZ34" s="46"/>
      <c r="EA34" s="46"/>
      <c r="EB34" s="49"/>
    </row>
    <row r="35" spans="1:132" x14ac:dyDescent="0.3">
      <c r="A35" s="26" t="s">
        <v>38</v>
      </c>
      <c r="B35" s="75">
        <v>100.54048539500047</v>
      </c>
      <c r="C35" s="75">
        <v>103.8219490120002</v>
      </c>
      <c r="D35" s="75">
        <v>103.31374949099978</v>
      </c>
      <c r="E35" s="75">
        <v>108.09223441700001</v>
      </c>
      <c r="F35" s="75">
        <v>109.08529851199961</v>
      </c>
      <c r="G35" s="75">
        <v>104.35625022200033</v>
      </c>
      <c r="H35" s="36">
        <f t="shared" ref="H35:K36" si="263">(D35-$D35)/$D35*100</f>
        <v>0</v>
      </c>
      <c r="I35" s="36">
        <f t="shared" si="263"/>
        <v>4.6252168269398757</v>
      </c>
      <c r="J35" s="36">
        <f t="shared" si="263"/>
        <v>5.5864287661949765</v>
      </c>
      <c r="K35" s="36">
        <f t="shared" si="263"/>
        <v>1.0090629138296467</v>
      </c>
      <c r="L35" s="34" t="s">
        <v>38</v>
      </c>
      <c r="M35" s="81">
        <v>29.680982517931078</v>
      </c>
      <c r="N35" s="76">
        <v>31.529856434460481</v>
      </c>
      <c r="O35" s="76">
        <v>32.454581887489468</v>
      </c>
      <c r="P35" s="76">
        <v>33.942904435233196</v>
      </c>
      <c r="Q35" s="76">
        <v>34.05278585407163</v>
      </c>
      <c r="R35" s="76">
        <v>32.883398912173803</v>
      </c>
      <c r="S35" s="46">
        <f t="shared" si="257"/>
        <v>0</v>
      </c>
      <c r="T35" s="46">
        <f t="shared" si="234"/>
        <v>4.5858626461536502</v>
      </c>
      <c r="U35" s="46">
        <f t="shared" si="235"/>
        <v>4.9244324641823054</v>
      </c>
      <c r="V35" s="46">
        <f t="shared" si="236"/>
        <v>1.3212834667564601</v>
      </c>
      <c r="W35" s="34" t="s">
        <v>38</v>
      </c>
      <c r="X35" s="61">
        <v>8.2569166319999994</v>
      </c>
      <c r="Y35" s="61">
        <v>8.7114651040000002</v>
      </c>
      <c r="Z35" s="61">
        <v>9.0777332239999993</v>
      </c>
      <c r="AA35" s="61">
        <v>9.4417737520000014</v>
      </c>
      <c r="AB35" s="61">
        <v>9.5613853649999978</v>
      </c>
      <c r="AC35" s="61">
        <v>9.5136520870000005</v>
      </c>
      <c r="AD35" s="48">
        <f t="shared" ref="AD35:AG36" si="264">(Z35-$Z35)/$Z35*100</f>
        <v>0</v>
      </c>
      <c r="AE35" s="48">
        <f t="shared" si="264"/>
        <v>4.0102580569072046</v>
      </c>
      <c r="AF35" s="48">
        <f t="shared" si="264"/>
        <v>5.3278955116383422</v>
      </c>
      <c r="AG35" s="51">
        <f t="shared" si="264"/>
        <v>4.8020673470278368</v>
      </c>
      <c r="AH35" s="34" t="s">
        <v>38</v>
      </c>
      <c r="AI35" s="14"/>
      <c r="AJ35" s="14"/>
      <c r="AK35" s="14">
        <v>0.58779046490299813</v>
      </c>
      <c r="AL35" s="14">
        <v>0.60618178867483918</v>
      </c>
      <c r="AM35" s="14">
        <v>0.60330171515151498</v>
      </c>
      <c r="AN35" s="14">
        <v>0.59383082281722921</v>
      </c>
      <c r="AO35" s="46">
        <f t="shared" si="238"/>
        <v>0</v>
      </c>
      <c r="AP35" s="46">
        <f t="shared" si="239"/>
        <v>3.1288911389326692</v>
      </c>
      <c r="AQ35" s="46">
        <f t="shared" si="240"/>
        <v>2.6389081100654876</v>
      </c>
      <c r="AR35" s="49">
        <f t="shared" si="258"/>
        <v>1.0276379551730062</v>
      </c>
      <c r="AS35" s="34" t="s">
        <v>38</v>
      </c>
      <c r="AT35" s="14"/>
      <c r="AU35" s="14"/>
      <c r="AV35" s="14">
        <v>8.3185987522559994</v>
      </c>
      <c r="AW35" s="14">
        <v>8.6393998412799977</v>
      </c>
      <c r="AX35" s="14">
        <v>8.6134109834239982</v>
      </c>
      <c r="AY35" s="14">
        <v>8.4880752619519981</v>
      </c>
      <c r="AZ35" s="48">
        <f t="shared" ref="AZ35:BC36" si="265">(AV35-$AV35)/$AV35*100</f>
        <v>0</v>
      </c>
      <c r="BA35" s="48">
        <f t="shared" si="265"/>
        <v>3.8564318171614804</v>
      </c>
      <c r="BB35" s="48">
        <f t="shared" si="265"/>
        <v>3.5440131198544216</v>
      </c>
      <c r="BC35" s="48">
        <f t="shared" si="265"/>
        <v>2.0373204038725485</v>
      </c>
      <c r="BD35" s="34" t="s">
        <v>38</v>
      </c>
      <c r="BE35" s="14">
        <v>8.2569166319999994</v>
      </c>
      <c r="BF35" s="14">
        <v>8.7114651040000002</v>
      </c>
      <c r="BG35" s="14">
        <v>9.0777332239999993</v>
      </c>
      <c r="BH35" s="14">
        <v>9.4417737520000014</v>
      </c>
      <c r="BI35" s="14">
        <v>9.5613853649999978</v>
      </c>
      <c r="BJ35" s="14">
        <v>9.5136520870000005</v>
      </c>
      <c r="BK35" s="46">
        <f t="shared" ref="BK35:BN36" si="266">(BG35-$DU35)/$DU35*100</f>
        <v>0</v>
      </c>
      <c r="BL35" s="46">
        <f t="shared" si="266"/>
        <v>4.0102580569072046</v>
      </c>
      <c r="BM35" s="46">
        <f t="shared" si="266"/>
        <v>5.3278955116383422</v>
      </c>
      <c r="BN35" s="49">
        <f t="shared" si="266"/>
        <v>4.8020673470278368</v>
      </c>
      <c r="BO35" s="34" t="s">
        <v>38</v>
      </c>
      <c r="BP35" s="14">
        <v>193.30522660800003</v>
      </c>
      <c r="BQ35" s="14">
        <v>193.71830285600001</v>
      </c>
      <c r="BR35" s="14">
        <v>193.43868024</v>
      </c>
      <c r="BS35" s="14">
        <v>200.66143104800003</v>
      </c>
      <c r="BT35" s="14">
        <v>205.41121140800001</v>
      </c>
      <c r="BU35" s="14">
        <v>200.34653215200001</v>
      </c>
      <c r="BV35" s="48">
        <f t="shared" ref="BV35:BY36" si="267">(BR35-$BR35)/$BR35*100</f>
        <v>0</v>
      </c>
      <c r="BW35" s="48">
        <f t="shared" si="267"/>
        <v>3.7338710122705239</v>
      </c>
      <c r="BX35" s="48">
        <f t="shared" si="267"/>
        <v>6.1893159905483532</v>
      </c>
      <c r="BY35" s="51">
        <f t="shared" si="267"/>
        <v>3.5710809768911873</v>
      </c>
      <c r="BZ35" s="34" t="s">
        <v>38</v>
      </c>
      <c r="CA35" s="14">
        <v>8.2551159999999998E-2</v>
      </c>
      <c r="CB35" s="14">
        <v>9.1862570000000004E-2</v>
      </c>
      <c r="CC35" s="14">
        <v>0.10014119</v>
      </c>
      <c r="CD35" s="14">
        <v>0.10295817</v>
      </c>
      <c r="CE35" s="14">
        <v>0.10137554</v>
      </c>
      <c r="CF35" s="14">
        <v>9.9531679999999997E-2</v>
      </c>
      <c r="CG35" s="46">
        <f t="shared" si="259"/>
        <v>0</v>
      </c>
      <c r="CH35" s="46">
        <f t="shared" si="244"/>
        <v>2.813008313562078</v>
      </c>
      <c r="CI35" s="46">
        <f t="shared" si="245"/>
        <v>1.2326096783950691</v>
      </c>
      <c r="CJ35" s="46">
        <f t="shared" si="246"/>
        <v>-0.60865064615270448</v>
      </c>
      <c r="CK35" s="34" t="s">
        <v>38</v>
      </c>
      <c r="CL35" s="14"/>
      <c r="CM35" s="14"/>
      <c r="CN35" s="14"/>
      <c r="CO35" s="14"/>
      <c r="CP35" s="14"/>
      <c r="CQ35" s="14"/>
      <c r="CR35" s="46" t="e">
        <f t="shared" si="260"/>
        <v>#DIV/0!</v>
      </c>
      <c r="CS35" s="46" t="e">
        <f t="shared" si="247"/>
        <v>#DIV/0!</v>
      </c>
      <c r="CT35" s="46" t="e">
        <f t="shared" si="248"/>
        <v>#DIV/0!</v>
      </c>
      <c r="CU35" s="46" t="e">
        <f t="shared" si="249"/>
        <v>#DIV/0!</v>
      </c>
      <c r="CV35" s="34" t="s">
        <v>38</v>
      </c>
      <c r="CW35" s="14">
        <v>8.2569166319999994</v>
      </c>
      <c r="CX35" s="14">
        <v>8.7114651040000002</v>
      </c>
      <c r="CY35" s="14">
        <v>9.0777332239999993</v>
      </c>
      <c r="CZ35" s="14">
        <v>9.4417737520000014</v>
      </c>
      <c r="DA35" s="14">
        <v>9.5613853649999978</v>
      </c>
      <c r="DB35" s="14">
        <v>9.5136520870000005</v>
      </c>
      <c r="DC35" s="48">
        <f t="shared" ref="DC35:DF36" si="268">(CY35-$Z35)/$Z35*100</f>
        <v>0</v>
      </c>
      <c r="DD35" s="48">
        <f t="shared" si="268"/>
        <v>4.0102580569072046</v>
      </c>
      <c r="DE35" s="48">
        <f t="shared" si="268"/>
        <v>5.3278955116383422</v>
      </c>
      <c r="DF35" s="51">
        <f t="shared" si="268"/>
        <v>4.8020673470278368</v>
      </c>
      <c r="DG35" s="34" t="s">
        <v>38</v>
      </c>
      <c r="DH35" s="14">
        <v>8.2569166319999994</v>
      </c>
      <c r="DI35" s="14">
        <v>8.7114651040000002</v>
      </c>
      <c r="DJ35" s="14">
        <v>9.0777332239999993</v>
      </c>
      <c r="DK35" s="14">
        <v>9.4417737520000014</v>
      </c>
      <c r="DL35" s="14">
        <v>9.5613853649999978</v>
      </c>
      <c r="DM35" s="14">
        <v>9.5136520870000005</v>
      </c>
      <c r="DN35" s="46">
        <f t="shared" si="261"/>
        <v>0</v>
      </c>
      <c r="DO35" s="46">
        <f t="shared" si="251"/>
        <v>4.0102580569072046</v>
      </c>
      <c r="DP35" s="46">
        <f t="shared" si="252"/>
        <v>5.3278955116383422</v>
      </c>
      <c r="DQ35" s="49">
        <f t="shared" si="253"/>
        <v>4.8020673470278368</v>
      </c>
      <c r="DR35" s="34" t="s">
        <v>38</v>
      </c>
      <c r="DS35" s="14">
        <v>8.2569166319999994</v>
      </c>
      <c r="DT35" s="14">
        <v>8.7114651040000002</v>
      </c>
      <c r="DU35" s="14">
        <v>9.0777332239999993</v>
      </c>
      <c r="DV35" s="14">
        <v>9.4417737520000014</v>
      </c>
      <c r="DW35" s="14">
        <v>9.5613853649999978</v>
      </c>
      <c r="DX35" s="14">
        <v>9.5136520870000005</v>
      </c>
      <c r="DY35" s="46">
        <f t="shared" si="262"/>
        <v>0</v>
      </c>
      <c r="DZ35" s="46">
        <f t="shared" si="254"/>
        <v>4.0102580569072046</v>
      </c>
      <c r="EA35" s="46">
        <f t="shared" si="255"/>
        <v>5.3278955116383422</v>
      </c>
      <c r="EB35" s="49">
        <f t="shared" si="256"/>
        <v>4.8020673470278368</v>
      </c>
    </row>
    <row r="36" spans="1:132" x14ac:dyDescent="0.3">
      <c r="A36" s="27" t="s">
        <v>39</v>
      </c>
      <c r="B36" s="77">
        <v>119.89387445100029</v>
      </c>
      <c r="C36" s="78">
        <v>125.44152761700026</v>
      </c>
      <c r="D36" s="78">
        <v>122.50150953000018</v>
      </c>
      <c r="E36" s="78">
        <v>128.62833078000077</v>
      </c>
      <c r="F36" s="78">
        <v>127.74752629299965</v>
      </c>
      <c r="G36" s="78">
        <v>125.13301569000016</v>
      </c>
      <c r="H36" s="39">
        <f t="shared" si="263"/>
        <v>0</v>
      </c>
      <c r="I36" s="39">
        <f t="shared" si="263"/>
        <v>5.0014251036638475</v>
      </c>
      <c r="J36" s="39">
        <f t="shared" si="263"/>
        <v>4.2824098928468661</v>
      </c>
      <c r="K36" s="39">
        <f t="shared" si="263"/>
        <v>2.1481418229834466</v>
      </c>
      <c r="L36" s="35" t="s">
        <v>39</v>
      </c>
      <c r="M36" s="77">
        <v>34.169022523987188</v>
      </c>
      <c r="N36" s="78">
        <v>37.021005671520768</v>
      </c>
      <c r="O36" s="78">
        <v>37.102740809985264</v>
      </c>
      <c r="P36" s="78">
        <v>38.697500404847595</v>
      </c>
      <c r="Q36" s="78">
        <v>38.88107738322384</v>
      </c>
      <c r="R36" s="78">
        <v>38.05931335303957</v>
      </c>
      <c r="S36" s="46">
        <f t="shared" si="257"/>
        <v>0</v>
      </c>
      <c r="T36" s="46">
        <f t="shared" si="234"/>
        <v>4.2982258454425084</v>
      </c>
      <c r="U36" s="46">
        <f t="shared" si="235"/>
        <v>4.7930059462345218</v>
      </c>
      <c r="V36" s="46">
        <f t="shared" si="236"/>
        <v>2.5781721839721059</v>
      </c>
      <c r="W36" s="35" t="s">
        <v>39</v>
      </c>
      <c r="X36" s="62">
        <v>9.4922013340000007</v>
      </c>
      <c r="Y36" s="62">
        <v>9.9987698609999995</v>
      </c>
      <c r="Z36" s="62">
        <v>10.439928748</v>
      </c>
      <c r="AA36" s="62">
        <v>10.509398616</v>
      </c>
      <c r="AB36" s="62">
        <v>11.029536258</v>
      </c>
      <c r="AC36" s="62">
        <v>11.2295468767563</v>
      </c>
      <c r="AD36" s="48">
        <f t="shared" si="264"/>
        <v>0</v>
      </c>
      <c r="AE36" s="48">
        <f t="shared" si="264"/>
        <v>0.6654247330309514</v>
      </c>
      <c r="AF36" s="48">
        <f t="shared" si="264"/>
        <v>5.6476200578759013</v>
      </c>
      <c r="AG36" s="51">
        <f t="shared" si="264"/>
        <v>7.563443657674096</v>
      </c>
      <c r="AH36" s="35" t="s">
        <v>39</v>
      </c>
      <c r="AI36" s="15"/>
      <c r="AJ36" s="15"/>
      <c r="AK36" s="14">
        <v>0.65693765618883126</v>
      </c>
      <c r="AL36" s="14">
        <v>0.65991868512110707</v>
      </c>
      <c r="AM36" s="14">
        <v>0.66969206783493485</v>
      </c>
      <c r="AN36" s="14">
        <v>0.67268569684684676</v>
      </c>
      <c r="AO36" s="46">
        <f t="shared" si="238"/>
        <v>0</v>
      </c>
      <c r="AP36" s="46">
        <f t="shared" si="239"/>
        <v>0.45377653483437047</v>
      </c>
      <c r="AQ36" s="46">
        <f t="shared" si="240"/>
        <v>1.9414949844856255</v>
      </c>
      <c r="AR36" s="49">
        <f t="shared" si="258"/>
        <v>2.397189521662745</v>
      </c>
      <c r="AS36" s="35" t="s">
        <v>39</v>
      </c>
      <c r="AT36" s="56"/>
      <c r="AU36" s="15"/>
      <c r="AV36" s="15">
        <v>9.4939578972159993</v>
      </c>
      <c r="AW36" s="15">
        <v>9.5205676799999974</v>
      </c>
      <c r="AX36" s="15">
        <v>9.8565814297599985</v>
      </c>
      <c r="AY36" s="15">
        <v>9.9398191160319982</v>
      </c>
      <c r="AZ36" s="44">
        <f t="shared" si="265"/>
        <v>0</v>
      </c>
      <c r="BA36" s="44">
        <f t="shared" si="265"/>
        <v>0.28028123857386394</v>
      </c>
      <c r="BB36" s="44">
        <f t="shared" si="265"/>
        <v>3.8195190717070138</v>
      </c>
      <c r="BC36" s="44">
        <f t="shared" si="265"/>
        <v>4.6962628615273605</v>
      </c>
      <c r="BD36" s="35" t="s">
        <v>39</v>
      </c>
      <c r="BE36" s="15">
        <v>9.4922013340000007</v>
      </c>
      <c r="BF36" s="15">
        <v>9.9987698609999995</v>
      </c>
      <c r="BG36" s="15">
        <v>10.439928748</v>
      </c>
      <c r="BH36" s="15">
        <v>10.509398616</v>
      </c>
      <c r="BI36" s="15">
        <v>11.029536258</v>
      </c>
      <c r="BJ36" s="15">
        <v>11.2295468767563</v>
      </c>
      <c r="BK36" s="46">
        <f t="shared" si="266"/>
        <v>0</v>
      </c>
      <c r="BL36" s="46">
        <f t="shared" si="266"/>
        <v>0.6654247330309514</v>
      </c>
      <c r="BM36" s="46">
        <f t="shared" si="266"/>
        <v>5.6476200578759013</v>
      </c>
      <c r="BN36" s="49">
        <f t="shared" si="266"/>
        <v>7.563443657674096</v>
      </c>
      <c r="BO36" s="35" t="s">
        <v>39</v>
      </c>
      <c r="BP36" s="15">
        <v>203.46005430400001</v>
      </c>
      <c r="BQ36" s="15">
        <v>206.803634128</v>
      </c>
      <c r="BR36" s="15">
        <v>214.01025578400001</v>
      </c>
      <c r="BS36" s="15">
        <v>218.459214272</v>
      </c>
      <c r="BT36" s="15">
        <v>220.81130447999999</v>
      </c>
      <c r="BU36" s="15">
        <v>218.51180530400001</v>
      </c>
      <c r="BV36" s="48">
        <f t="shared" si="267"/>
        <v>0</v>
      </c>
      <c r="BW36" s="48">
        <f t="shared" si="267"/>
        <v>2.0788529370715345</v>
      </c>
      <c r="BX36" s="48">
        <f t="shared" si="267"/>
        <v>3.1779078395496438</v>
      </c>
      <c r="BY36" s="51">
        <f t="shared" si="267"/>
        <v>2.1034270079763839</v>
      </c>
      <c r="BZ36" s="35" t="s">
        <v>39</v>
      </c>
      <c r="CA36" s="15">
        <v>0.10568722</v>
      </c>
      <c r="CB36" s="15">
        <v>0.10845077</v>
      </c>
      <c r="CC36" s="15">
        <v>0.10808191</v>
      </c>
      <c r="CD36" s="15">
        <v>0.10951064000000001</v>
      </c>
      <c r="CE36" s="15">
        <v>0.10907646999999999</v>
      </c>
      <c r="CF36" s="15">
        <v>0.10905687999999999</v>
      </c>
      <c r="CG36" s="46">
        <f t="shared" si="259"/>
        <v>0</v>
      </c>
      <c r="CH36" s="46">
        <f t="shared" si="244"/>
        <v>1.3218955882626453</v>
      </c>
      <c r="CI36" s="46">
        <f t="shared" si="245"/>
        <v>0.92019099218360545</v>
      </c>
      <c r="CJ36" s="46">
        <f t="shared" si="246"/>
        <v>0.90206584987255656</v>
      </c>
      <c r="CK36" s="35" t="s">
        <v>39</v>
      </c>
      <c r="CL36" s="15"/>
      <c r="CM36" s="15"/>
      <c r="CN36" s="15"/>
      <c r="CO36" s="15"/>
      <c r="CP36" s="15"/>
      <c r="CQ36" s="15"/>
      <c r="CR36" s="46" t="e">
        <f t="shared" si="260"/>
        <v>#DIV/0!</v>
      </c>
      <c r="CS36" s="46" t="e">
        <f t="shared" si="247"/>
        <v>#DIV/0!</v>
      </c>
      <c r="CT36" s="46" t="e">
        <f t="shared" si="248"/>
        <v>#DIV/0!</v>
      </c>
      <c r="CU36" s="46" t="e">
        <f t="shared" si="249"/>
        <v>#DIV/0!</v>
      </c>
      <c r="CV36" s="35" t="s">
        <v>39</v>
      </c>
      <c r="CW36" s="15">
        <v>9.4922013340000007</v>
      </c>
      <c r="CX36" s="15">
        <v>9.9987698609999995</v>
      </c>
      <c r="CY36" s="15">
        <v>10.439928748</v>
      </c>
      <c r="CZ36" s="15">
        <v>10.509398616</v>
      </c>
      <c r="DA36" s="15">
        <v>11.029536258</v>
      </c>
      <c r="DB36" s="15">
        <v>11.2295468767563</v>
      </c>
      <c r="DC36" s="48">
        <f t="shared" si="268"/>
        <v>0</v>
      </c>
      <c r="DD36" s="48">
        <f t="shared" si="268"/>
        <v>0.6654247330309514</v>
      </c>
      <c r="DE36" s="48">
        <f t="shared" si="268"/>
        <v>5.6476200578759013</v>
      </c>
      <c r="DF36" s="51">
        <f t="shared" si="268"/>
        <v>7.563443657674096</v>
      </c>
      <c r="DG36" s="35" t="s">
        <v>39</v>
      </c>
      <c r="DH36" s="15">
        <v>9.4922013340000007</v>
      </c>
      <c r="DI36" s="15">
        <v>9.9987698609999995</v>
      </c>
      <c r="DJ36" s="15">
        <v>10.439928748</v>
      </c>
      <c r="DK36" s="15">
        <v>10.509398616</v>
      </c>
      <c r="DL36" s="15">
        <v>11.029536258</v>
      </c>
      <c r="DM36" s="15">
        <v>11.2295468767563</v>
      </c>
      <c r="DN36" s="46">
        <f t="shared" si="261"/>
        <v>0</v>
      </c>
      <c r="DO36" s="46">
        <f t="shared" si="251"/>
        <v>0.6654247330309514</v>
      </c>
      <c r="DP36" s="46">
        <f t="shared" si="252"/>
        <v>5.6476200578759013</v>
      </c>
      <c r="DQ36" s="49">
        <f t="shared" si="253"/>
        <v>7.563443657674096</v>
      </c>
      <c r="DR36" s="35" t="s">
        <v>39</v>
      </c>
      <c r="DS36" s="15">
        <v>9.4922013340000007</v>
      </c>
      <c r="DT36" s="15">
        <v>9.9987698609999995</v>
      </c>
      <c r="DU36" s="15">
        <v>10.439928748</v>
      </c>
      <c r="DV36" s="15">
        <v>10.509398616</v>
      </c>
      <c r="DW36" s="15">
        <v>11.029536258</v>
      </c>
      <c r="DX36" s="15">
        <v>11.2295468767563</v>
      </c>
      <c r="DY36" s="46">
        <f t="shared" si="262"/>
        <v>0</v>
      </c>
      <c r="DZ36" s="46">
        <f t="shared" si="254"/>
        <v>0.6654247330309514</v>
      </c>
      <c r="EA36" s="46">
        <f t="shared" si="255"/>
        <v>5.6476200578759013</v>
      </c>
      <c r="EB36" s="49">
        <f t="shared" si="256"/>
        <v>7.563443657674096</v>
      </c>
    </row>
    <row r="37" spans="1:132" x14ac:dyDescent="0.3">
      <c r="A37" s="8" t="s">
        <v>6</v>
      </c>
      <c r="B37" s="1">
        <f t="shared" ref="B37:I37" si="269">AVERAGE(B31:B36)</f>
        <v>117.77572006139992</v>
      </c>
      <c r="C37" s="1">
        <f t="shared" si="269"/>
        <v>120.34211933540016</v>
      </c>
      <c r="D37" s="1">
        <f t="shared" si="269"/>
        <v>121.78634992000028</v>
      </c>
      <c r="E37" s="1">
        <f t="shared" si="269"/>
        <v>124.47699543659992</v>
      </c>
      <c r="F37" s="1">
        <f t="shared" si="269"/>
        <v>125.00738565539953</v>
      </c>
      <c r="G37" s="1">
        <f t="shared" si="269"/>
        <v>120.84440615820043</v>
      </c>
      <c r="H37" s="36">
        <f t="shared" si="269"/>
        <v>0</v>
      </c>
      <c r="I37" s="36">
        <f t="shared" si="269"/>
        <v>2.4164882878526859</v>
      </c>
      <c r="J37" s="36">
        <f t="shared" ref="J37" si="270">AVERAGE(J31:J36)</f>
        <v>2.8784644052981667</v>
      </c>
      <c r="K37" s="36">
        <f>AVERAGE(K31:K36)</f>
        <v>-0.51008179342128612</v>
      </c>
      <c r="L37" s="10" t="s">
        <v>6</v>
      </c>
      <c r="M37" s="47">
        <f>AVERAGE(M31:M36)</f>
        <v>32.983951373997272</v>
      </c>
      <c r="N37" s="47">
        <f t="shared" ref="N37:R37" si="271">AVERAGE(N31:N36)</f>
        <v>34.865141283221064</v>
      </c>
      <c r="O37" s="47">
        <f t="shared" si="271"/>
        <v>36.181847862771619</v>
      </c>
      <c r="P37" s="47">
        <f t="shared" si="271"/>
        <v>37.391750719827591</v>
      </c>
      <c r="Q37" s="47">
        <f t="shared" si="271"/>
        <v>37.481902487734843</v>
      </c>
      <c r="R37" s="47">
        <f t="shared" si="271"/>
        <v>36.535444001587749</v>
      </c>
      <c r="S37" s="42">
        <f>AVERAGE(S31:S36)</f>
        <v>0</v>
      </c>
      <c r="T37" s="42">
        <f>AVERAGE(T31:T36)</f>
        <v>3.3922967027744013</v>
      </c>
      <c r="U37" s="42">
        <f>AVERAGE(U31:U36)</f>
        <v>3.6494925171549228</v>
      </c>
      <c r="V37" s="43">
        <f>AVERAGE(V31:V36)</f>
        <v>1.0023829957148032</v>
      </c>
      <c r="W37" s="10" t="s">
        <v>6</v>
      </c>
      <c r="X37" s="47">
        <f t="shared" ref="X37:AC37" si="272">AVERAGE(X31:X36)*1000</f>
        <v>9109.1571309999999</v>
      </c>
      <c r="Y37" s="47">
        <f t="shared" si="272"/>
        <v>9657.1908965999992</v>
      </c>
      <c r="Z37" s="47">
        <f t="shared" si="272"/>
        <v>10018.915937799999</v>
      </c>
      <c r="AA37" s="47">
        <f t="shared" si="272"/>
        <v>10247.8964956</v>
      </c>
      <c r="AB37" s="47">
        <f t="shared" si="272"/>
        <v>10481.0988736</v>
      </c>
      <c r="AC37" s="47">
        <f t="shared" si="272"/>
        <v>10476.871719648909</v>
      </c>
      <c r="AD37" s="42">
        <f>AVERAGE(AD31:AD36)</f>
        <v>0</v>
      </c>
      <c r="AE37" s="42">
        <f>AVERAGE(AE31:AE36)</f>
        <v>2.3144590133524825</v>
      </c>
      <c r="AF37" s="42">
        <f>AVERAGE(AF31:AF36)</f>
        <v>4.607718709812179</v>
      </c>
      <c r="AG37" s="43">
        <f>AVERAGE(AG31:AG36)</f>
        <v>4.5242899830583667</v>
      </c>
      <c r="AH37" s="10" t="s">
        <v>6</v>
      </c>
      <c r="AI37" s="47"/>
      <c r="AJ37" s="47"/>
      <c r="AK37" s="47">
        <f t="shared" ref="AK37:AN37" si="273">AVERAGE(AK31:AK36)</f>
        <v>0.64774605216319436</v>
      </c>
      <c r="AL37" s="47">
        <f t="shared" si="273"/>
        <v>0.67000587255817645</v>
      </c>
      <c r="AM37" s="47">
        <f t="shared" si="273"/>
        <v>0.66019855501246183</v>
      </c>
      <c r="AN37" s="47">
        <f t="shared" si="273"/>
        <v>0.61605403308623974</v>
      </c>
      <c r="AO37" s="42">
        <f>AVERAGE(AO31:AO36)</f>
        <v>0</v>
      </c>
      <c r="AP37" s="42">
        <f>AVERAGE(AP31:AP36)</f>
        <v>3.4867949515647845</v>
      </c>
      <c r="AQ37" s="42">
        <f>AVERAGE(AQ31:AQ36)</f>
        <v>1.8791682286359386</v>
      </c>
      <c r="AR37" s="43">
        <f>AVERAGE(AR31:AR36)</f>
        <v>0.32167248919228403</v>
      </c>
      <c r="AS37" s="10" t="s">
        <v>6</v>
      </c>
      <c r="AT37" s="47" t="e">
        <f t="shared" ref="AT37:AU37" si="274">AVERAGE(AT31:AT36)*1000</f>
        <v>#DIV/0!</v>
      </c>
      <c r="AU37" s="47" t="e">
        <f t="shared" si="274"/>
        <v>#DIV/0!</v>
      </c>
      <c r="AV37" s="54">
        <f t="shared" ref="AV37:AY37" si="275">AVERAGE(AV31:AV36)</f>
        <v>9.3202017299455999</v>
      </c>
      <c r="AW37" s="54">
        <f t="shared" si="275"/>
        <v>9.6980253247487997</v>
      </c>
      <c r="AX37" s="54">
        <f t="shared" si="275"/>
        <v>9.6183379342335975</v>
      </c>
      <c r="AY37" s="54">
        <f t="shared" si="275"/>
        <v>8.9811355492351996</v>
      </c>
      <c r="AZ37" s="48">
        <f>AVERAGE(AZ31:AZ36)</f>
        <v>0</v>
      </c>
      <c r="BA37" s="42">
        <f>AVERAGE(BA31:BA36)</f>
        <v>4.1000636697875779</v>
      </c>
      <c r="BB37" s="42">
        <f>AVERAGE(BB31:BB36)</f>
        <v>3.1495553150233198</v>
      </c>
      <c r="BC37" s="43">
        <f>AVERAGE(BC31:BC36)</f>
        <v>-3.0301161530645979</v>
      </c>
      <c r="BD37" s="10" t="s">
        <v>6</v>
      </c>
      <c r="BE37" s="47">
        <f t="shared" ref="BE37:BJ37" si="276">AVERAGE(BE31:BE36)*1000</f>
        <v>9109.1571309999999</v>
      </c>
      <c r="BF37" s="47">
        <f t="shared" si="276"/>
        <v>9657.1908965999992</v>
      </c>
      <c r="BG37" s="47">
        <f t="shared" si="276"/>
        <v>10018.915937799999</v>
      </c>
      <c r="BH37" s="47">
        <f t="shared" si="276"/>
        <v>10247.8964956</v>
      </c>
      <c r="BI37" s="47">
        <f t="shared" si="276"/>
        <v>10481.0988736</v>
      </c>
      <c r="BJ37" s="47">
        <f t="shared" si="276"/>
        <v>10476.871719648909</v>
      </c>
      <c r="BK37" s="42">
        <f>AVERAGE(BK31:BK36)</f>
        <v>0</v>
      </c>
      <c r="BL37" s="42">
        <f>AVERAGE(BL31:BL36)</f>
        <v>2.3144590133524825</v>
      </c>
      <c r="BM37" s="42">
        <f>AVERAGE(BM31:BM36)</f>
        <v>4.607718709812179</v>
      </c>
      <c r="BN37" s="43">
        <f>AVERAGE(BN31:BN36)</f>
        <v>4.5242899830583667</v>
      </c>
      <c r="BO37" s="10" t="s">
        <v>6</v>
      </c>
      <c r="BP37" s="47">
        <f t="shared" ref="BP37:BU37" si="277">AVERAGE(BP31:BP36)</f>
        <v>201.44468764160001</v>
      </c>
      <c r="BQ37" s="47">
        <f t="shared" si="277"/>
        <v>205.46716604960002</v>
      </c>
      <c r="BR37" s="47">
        <f t="shared" si="277"/>
        <v>205.54483173120002</v>
      </c>
      <c r="BS37" s="47">
        <f t="shared" si="277"/>
        <v>209.32687559680002</v>
      </c>
      <c r="BT37" s="47">
        <f t="shared" si="277"/>
        <v>211.35145952960002</v>
      </c>
      <c r="BU37" s="47">
        <f t="shared" si="277"/>
        <v>208.42065863839997</v>
      </c>
      <c r="BV37" s="42">
        <f>AVERAGE(BV31:BV36)</f>
        <v>0</v>
      </c>
      <c r="BW37" s="42">
        <f t="shared" ref="BW37:BY37" si="278">AVERAGE(BW31:BW36)</f>
        <v>1.8612908629523475</v>
      </c>
      <c r="BX37" s="42">
        <f t="shared" si="278"/>
        <v>2.8609591520315392</v>
      </c>
      <c r="BY37" s="43">
        <f t="shared" si="278"/>
        <v>1.4147269852076669</v>
      </c>
      <c r="BZ37" s="10" t="s">
        <v>6</v>
      </c>
      <c r="CA37" s="47">
        <f>AVERAGE(CA31:CA36)</f>
        <v>9.7088630000000009E-2</v>
      </c>
      <c r="CB37" s="47">
        <f t="shared" ref="CB37:CF37" si="279">AVERAGE(CB31:CB36)</f>
        <v>0.10564937999999999</v>
      </c>
      <c r="CC37" s="47">
        <f t="shared" si="279"/>
        <v>0.109149232</v>
      </c>
      <c r="CD37" s="47">
        <f t="shared" si="279"/>
        <v>0.11075641200000001</v>
      </c>
      <c r="CE37" s="47">
        <f t="shared" si="279"/>
        <v>0.11158072199999999</v>
      </c>
      <c r="CF37" s="47">
        <f t="shared" si="279"/>
        <v>0.11139589000000001</v>
      </c>
      <c r="CG37" s="37">
        <f>AVERAGE(CG31:CG36)</f>
        <v>0</v>
      </c>
      <c r="CH37" s="37">
        <f t="shared" ref="CH37:CJ37" si="280">AVERAGE(CH31:CH36)</f>
        <v>1.4640158921355102</v>
      </c>
      <c r="CI37" s="37">
        <f t="shared" si="280"/>
        <v>2.1290439531782517</v>
      </c>
      <c r="CJ37" s="38">
        <f t="shared" si="280"/>
        <v>1.9183510174885874</v>
      </c>
      <c r="CK37" s="10" t="s">
        <v>6</v>
      </c>
      <c r="CL37" s="47" t="e">
        <f t="shared" ref="CL37:CQ37" si="281">AVERAGE(CL31:CL36)*1000</f>
        <v>#DIV/0!</v>
      </c>
      <c r="CM37" s="47" t="e">
        <f t="shared" si="281"/>
        <v>#DIV/0!</v>
      </c>
      <c r="CN37" s="47" t="e">
        <f t="shared" si="281"/>
        <v>#DIV/0!</v>
      </c>
      <c r="CO37" s="47" t="e">
        <f t="shared" si="281"/>
        <v>#DIV/0!</v>
      </c>
      <c r="CP37" s="47" t="e">
        <f t="shared" si="281"/>
        <v>#DIV/0!</v>
      </c>
      <c r="CQ37" s="47" t="e">
        <f t="shared" si="281"/>
        <v>#DIV/0!</v>
      </c>
      <c r="CR37" s="42" t="e">
        <f>AVERAGE(CR31:CR36)</f>
        <v>#DIV/0!</v>
      </c>
      <c r="CS37" s="42" t="e">
        <f>AVERAGE(CS31:CS36)</f>
        <v>#DIV/0!</v>
      </c>
      <c r="CT37" s="42" t="e">
        <f>AVERAGE(CT31:CT36)</f>
        <v>#DIV/0!</v>
      </c>
      <c r="CU37" s="43" t="e">
        <f>AVERAGE(CU31:CU36)</f>
        <v>#DIV/0!</v>
      </c>
      <c r="CV37" s="10" t="s">
        <v>6</v>
      </c>
      <c r="CW37" s="47">
        <f t="shared" ref="CW37:DB37" si="282">AVERAGE(CW31:CW36)*1000</f>
        <v>9109.1571309999999</v>
      </c>
      <c r="CX37" s="47">
        <f t="shared" si="282"/>
        <v>9657.1908965999992</v>
      </c>
      <c r="CY37" s="47">
        <f t="shared" si="282"/>
        <v>10018.915937799999</v>
      </c>
      <c r="CZ37" s="47">
        <f t="shared" si="282"/>
        <v>10247.8964956</v>
      </c>
      <c r="DA37" s="47">
        <f t="shared" si="282"/>
        <v>10481.0988736</v>
      </c>
      <c r="DB37" s="47">
        <f t="shared" si="282"/>
        <v>10476.871719648909</v>
      </c>
      <c r="DC37" s="42">
        <f>AVERAGE(DC31:DC36)</f>
        <v>0</v>
      </c>
      <c r="DD37" s="42">
        <f>AVERAGE(DD31:DD36)</f>
        <v>2.3144590133524825</v>
      </c>
      <c r="DE37" s="42">
        <f>AVERAGE(DE31:DE36)</f>
        <v>4.607718709812179</v>
      </c>
      <c r="DF37" s="43">
        <f>AVERAGE(DF31:DF36)</f>
        <v>4.5242899830583667</v>
      </c>
      <c r="DG37" s="10" t="s">
        <v>6</v>
      </c>
      <c r="DH37" s="47">
        <f t="shared" ref="DH37:DM37" si="283">AVERAGE(DH31:DH36)*1000</f>
        <v>9109.1571309999999</v>
      </c>
      <c r="DI37" s="47">
        <f t="shared" si="283"/>
        <v>9657.1908965999992</v>
      </c>
      <c r="DJ37" s="47">
        <f t="shared" si="283"/>
        <v>10018.915937799999</v>
      </c>
      <c r="DK37" s="47">
        <f t="shared" si="283"/>
        <v>10247.8964956</v>
      </c>
      <c r="DL37" s="47">
        <f t="shared" si="283"/>
        <v>10481.0988736</v>
      </c>
      <c r="DM37" s="47">
        <f t="shared" si="283"/>
        <v>10476.871719648909</v>
      </c>
      <c r="DN37" s="42">
        <f>AVERAGE(DN31:DN36)</f>
        <v>0</v>
      </c>
      <c r="DO37" s="42">
        <f>AVERAGE(DO31:DO36)</f>
        <v>2.3144590133524825</v>
      </c>
      <c r="DP37" s="42">
        <f>AVERAGE(DP31:DP36)</f>
        <v>4.607718709812179</v>
      </c>
      <c r="DQ37" s="43">
        <f>AVERAGE(DQ31:DQ36)</f>
        <v>4.5242899830583667</v>
      </c>
      <c r="DR37" s="10" t="s">
        <v>6</v>
      </c>
      <c r="DS37" s="47">
        <f t="shared" ref="DS37:DX37" si="284">AVERAGE(DS31:DS36)*1000</f>
        <v>9109.1571309999999</v>
      </c>
      <c r="DT37" s="47">
        <f t="shared" si="284"/>
        <v>9657.1908965999992</v>
      </c>
      <c r="DU37" s="47">
        <f t="shared" si="284"/>
        <v>10018.915937799999</v>
      </c>
      <c r="DV37" s="47">
        <f t="shared" si="284"/>
        <v>10247.8964956</v>
      </c>
      <c r="DW37" s="47">
        <f t="shared" si="284"/>
        <v>10481.0988736</v>
      </c>
      <c r="DX37" s="47">
        <f t="shared" si="284"/>
        <v>10476.871719648909</v>
      </c>
      <c r="DY37" s="42">
        <f>AVERAGE(DY31:DY36)</f>
        <v>0</v>
      </c>
      <c r="DZ37" s="42">
        <f>AVERAGE(DZ31:DZ36)</f>
        <v>2.3144590133524825</v>
      </c>
      <c r="EA37" s="42">
        <f>AVERAGE(EA31:EA36)</f>
        <v>4.607718709812179</v>
      </c>
      <c r="EB37" s="43">
        <f>AVERAGE(EB31:EB36)</f>
        <v>4.5242899830583667</v>
      </c>
    </row>
    <row r="38" spans="1:132" x14ac:dyDescent="0.3">
      <c r="A38" s="9" t="s">
        <v>49</v>
      </c>
      <c r="B38" s="7">
        <f t="shared" ref="B38:H38" si="285">_xlfn.STDEV.S(B31:B36)</f>
        <v>9.998967012591514</v>
      </c>
      <c r="C38" s="7">
        <f t="shared" si="285"/>
        <v>9.3415130895009533</v>
      </c>
      <c r="D38" s="7">
        <f t="shared" si="285"/>
        <v>11.460619938432394</v>
      </c>
      <c r="E38" s="7">
        <f t="shared" si="285"/>
        <v>10.225043318566987</v>
      </c>
      <c r="F38" s="7">
        <f t="shared" si="285"/>
        <v>10.687431971912801</v>
      </c>
      <c r="G38" s="7">
        <f t="shared" si="285"/>
        <v>9.9433998041141045</v>
      </c>
      <c r="H38" s="39">
        <f t="shared" si="285"/>
        <v>0</v>
      </c>
      <c r="I38" s="39">
        <f t="shared" ref="I38:K38" si="286">_xlfn.STDEV.S(I31:I36)</f>
        <v>5.2558049975713983</v>
      </c>
      <c r="J38" s="39">
        <f t="shared" si="286"/>
        <v>6.2127136941969345</v>
      </c>
      <c r="K38" s="39">
        <f t="shared" si="286"/>
        <v>6.5946678766773825</v>
      </c>
      <c r="L38" s="11" t="s">
        <v>49</v>
      </c>
      <c r="M38" s="57">
        <f>_xlfn.STDEV.S(M31:M36)</f>
        <v>1.8737120887004217</v>
      </c>
      <c r="N38" s="57">
        <f t="shared" ref="N38:R38" si="287">_xlfn.STDEV.S(N31:N36)</f>
        <v>2.0408899147885804</v>
      </c>
      <c r="O38" s="57">
        <f t="shared" si="287"/>
        <v>2.1009519172159181</v>
      </c>
      <c r="P38" s="57">
        <f t="shared" si="287"/>
        <v>2.1209806540105851</v>
      </c>
      <c r="Q38" s="57">
        <f t="shared" si="287"/>
        <v>2.3048173434474508</v>
      </c>
      <c r="R38" s="57">
        <f t="shared" si="287"/>
        <v>2.4279880140268326</v>
      </c>
      <c r="S38" s="44">
        <f>_xlfn.STDEV.S(S31:S36)</f>
        <v>0</v>
      </c>
      <c r="T38" s="44">
        <f>_xlfn.STDEV.S(T31:T36)</f>
        <v>3.1442155411804826</v>
      </c>
      <c r="U38" s="44">
        <f>_xlfn.STDEV.S(U31:U36)</f>
        <v>4.1938103262554778</v>
      </c>
      <c r="V38" s="45">
        <f>_xlfn.STDEV.S(V31:V36)</f>
        <v>4.0239368460755101</v>
      </c>
      <c r="W38" s="11" t="s">
        <v>49</v>
      </c>
      <c r="X38" s="7">
        <f t="shared" ref="X38:AC38" si="288">_xlfn.STDEV.S(X31:X36)*1000</f>
        <v>534.34331879280774</v>
      </c>
      <c r="Y38" s="7">
        <f t="shared" si="288"/>
        <v>536.19230020306463</v>
      </c>
      <c r="Z38" s="7">
        <f t="shared" si="288"/>
        <v>616.18390146208458</v>
      </c>
      <c r="AA38" s="7">
        <f t="shared" si="288"/>
        <v>598.53860630126633</v>
      </c>
      <c r="AB38" s="7">
        <f t="shared" si="288"/>
        <v>669.03006061574058</v>
      </c>
      <c r="AC38" s="7">
        <f t="shared" si="288"/>
        <v>776.72029115985299</v>
      </c>
      <c r="AD38" s="44">
        <f>_xlfn.STDEV.S(AD31:AD36)</f>
        <v>0</v>
      </c>
      <c r="AE38" s="44">
        <f>_xlfn.STDEV.S(AE31:AE36)</f>
        <v>1.6028094998550533</v>
      </c>
      <c r="AF38" s="44">
        <f>_xlfn.STDEV.S(AF31:AF36)</f>
        <v>1.1125368373138866</v>
      </c>
      <c r="AG38" s="45">
        <f>_xlfn.STDEV.S(AG31:AG36)</f>
        <v>2.3944215143471972</v>
      </c>
      <c r="AH38" s="11" t="s">
        <v>49</v>
      </c>
      <c r="AI38" s="7"/>
      <c r="AJ38" s="7"/>
      <c r="AK38" s="7">
        <f t="shared" ref="AK38:AN38" si="289">_xlfn.STDEV.S(AK31:AK36)</f>
        <v>5.0793244792771142E-2</v>
      </c>
      <c r="AL38" s="7">
        <f t="shared" si="289"/>
        <v>5.4096454729260973E-2</v>
      </c>
      <c r="AM38" s="7">
        <f t="shared" si="289"/>
        <v>5.7444175438963567E-2</v>
      </c>
      <c r="AN38" s="7">
        <f t="shared" si="289"/>
        <v>4.2127210904456286E-2</v>
      </c>
      <c r="AO38" s="44">
        <f>_xlfn.STDEV.S(AO31:AO36)</f>
        <v>0</v>
      </c>
      <c r="AP38" s="44">
        <f>_xlfn.STDEV.S(AP31:AP36)</f>
        <v>4.2538735651482353</v>
      </c>
      <c r="AQ38" s="44">
        <f>_xlfn.STDEV.S(AQ31:AQ36)</f>
        <v>1.3982538906392157</v>
      </c>
      <c r="AR38" s="45">
        <f>_xlfn.STDEV.S(AR31:AR36)</f>
        <v>1.7227577047296023</v>
      </c>
      <c r="AS38" s="11" t="s">
        <v>49</v>
      </c>
      <c r="AT38" s="7" t="e">
        <f t="shared" ref="AT38:AU38" si="290">_xlfn.STDEV.S(AT31:AT36)*1000</f>
        <v>#DIV/0!</v>
      </c>
      <c r="AU38" s="7" t="e">
        <f t="shared" si="290"/>
        <v>#DIV/0!</v>
      </c>
      <c r="AV38" s="53">
        <f t="shared" ref="AV38:AY38" si="291">_xlfn.STDEV.S(AV31:AV36)</f>
        <v>0.8184852291867728</v>
      </c>
      <c r="AW38" s="53">
        <f t="shared" si="291"/>
        <v>0.8830591797305587</v>
      </c>
      <c r="AX38" s="53">
        <f t="shared" si="291"/>
        <v>0.92398735324124759</v>
      </c>
      <c r="AY38" s="53">
        <f t="shared" si="291"/>
        <v>0.6523740873119761</v>
      </c>
      <c r="AZ38" s="44">
        <f>_xlfn.STDEV.S(AZ31:AZ36)</f>
        <v>0</v>
      </c>
      <c r="BA38" s="44">
        <f>_xlfn.STDEV.S(BA31:BA36)</f>
        <v>4.3714200610395846</v>
      </c>
      <c r="BB38" s="44">
        <f>_xlfn.STDEV.S(BB31:BB36)</f>
        <v>1.3087574504138246</v>
      </c>
      <c r="BC38" s="45">
        <f>_xlfn.STDEV.S(BC31:BC36)</f>
        <v>10.646733420932437</v>
      </c>
      <c r="BD38" s="11" t="s">
        <v>49</v>
      </c>
      <c r="BE38" s="7">
        <f t="shared" ref="BE38:BJ38" si="292">_xlfn.STDEV.S(BE31:BE36)*1000</f>
        <v>534.34331879280774</v>
      </c>
      <c r="BF38" s="7">
        <f t="shared" si="292"/>
        <v>536.19230020306463</v>
      </c>
      <c r="BG38" s="7">
        <f t="shared" si="292"/>
        <v>616.18390146208458</v>
      </c>
      <c r="BH38" s="7">
        <f t="shared" si="292"/>
        <v>598.53860630126633</v>
      </c>
      <c r="BI38" s="7">
        <f t="shared" si="292"/>
        <v>669.03006061574058</v>
      </c>
      <c r="BJ38" s="7">
        <f t="shared" si="292"/>
        <v>776.72029115985299</v>
      </c>
      <c r="BK38" s="44">
        <f>_xlfn.STDEV.S(BK31:BK36)</f>
        <v>0</v>
      </c>
      <c r="BL38" s="44">
        <f>_xlfn.STDEV.S(BL31:BL36)</f>
        <v>1.6028094998550533</v>
      </c>
      <c r="BM38" s="44">
        <f>_xlfn.STDEV.S(BM31:BM36)</f>
        <v>1.1125368373138866</v>
      </c>
      <c r="BN38" s="45">
        <f>_xlfn.STDEV.S(BN31:BN36)</f>
        <v>2.3944215143471972</v>
      </c>
      <c r="BO38" s="11" t="s">
        <v>49</v>
      </c>
      <c r="BP38" s="7">
        <f t="shared" ref="BP38:BU38" si="293">_xlfn.STDEV.S(BP31:BP36)</f>
        <v>5.5557435220416469</v>
      </c>
      <c r="BQ38" s="7">
        <f t="shared" si="293"/>
        <v>8.6457659956744735</v>
      </c>
      <c r="BR38" s="7">
        <f t="shared" si="293"/>
        <v>7.7779786987882309</v>
      </c>
      <c r="BS38" s="7">
        <f t="shared" si="293"/>
        <v>6.9434638980790906</v>
      </c>
      <c r="BT38" s="7">
        <f t="shared" si="293"/>
        <v>6.7607965672531618</v>
      </c>
      <c r="BU38" s="7">
        <f t="shared" si="293"/>
        <v>7.7504996368986303</v>
      </c>
      <c r="BV38" s="44">
        <f>_xlfn.STDEV.S(BV31:BV36)</f>
        <v>0</v>
      </c>
      <c r="BW38" s="44">
        <f t="shared" ref="BW38:BY38" si="294">_xlfn.STDEV.S(BW31:BW36)</f>
        <v>1.3136198872205878</v>
      </c>
      <c r="BX38" s="44">
        <f t="shared" si="294"/>
        <v>2.1485209162231382</v>
      </c>
      <c r="BY38" s="45">
        <f t="shared" si="294"/>
        <v>1.7640351088615176</v>
      </c>
      <c r="BZ38" s="11" t="s">
        <v>49</v>
      </c>
      <c r="CA38" s="7">
        <f>_xlfn.STDEV.S(CA31:CA36)</f>
        <v>9.3322634504122304E-3</v>
      </c>
      <c r="CB38" s="7">
        <f t="shared" ref="CB38:CF38" si="295">_xlfn.STDEV.S(CB31:CB36)</f>
        <v>8.3123819091581678E-3</v>
      </c>
      <c r="CC38" s="7">
        <f t="shared" si="295"/>
        <v>6.251928605712E-3</v>
      </c>
      <c r="CD38" s="7">
        <f t="shared" si="295"/>
        <v>7.0961114157205843E-3</v>
      </c>
      <c r="CE38" s="7">
        <f t="shared" si="295"/>
        <v>9.4297860865806549E-3</v>
      </c>
      <c r="CF38" s="7">
        <f t="shared" si="295"/>
        <v>1.0201160634236681E-2</v>
      </c>
      <c r="CG38" s="39">
        <f>_xlfn.STDEV.S(CG31:CG36)</f>
        <v>0</v>
      </c>
      <c r="CH38" s="39">
        <f t="shared" ref="CH38:CJ38" si="296">_xlfn.STDEV.S(CH31:CH36)</f>
        <v>2.1980897916943927</v>
      </c>
      <c r="CI38" s="39">
        <f t="shared" si="296"/>
        <v>3.5081052967631985</v>
      </c>
      <c r="CJ38" s="40">
        <f t="shared" si="296"/>
        <v>3.8584669983918025</v>
      </c>
      <c r="CK38" s="11" t="s">
        <v>49</v>
      </c>
      <c r="CL38" s="7" t="e">
        <f t="shared" ref="CL38:CQ38" si="297">_xlfn.STDEV.S(CL31:CL36)*1000</f>
        <v>#DIV/0!</v>
      </c>
      <c r="CM38" s="7" t="e">
        <f t="shared" si="297"/>
        <v>#DIV/0!</v>
      </c>
      <c r="CN38" s="7" t="e">
        <f t="shared" si="297"/>
        <v>#DIV/0!</v>
      </c>
      <c r="CO38" s="7" t="e">
        <f t="shared" si="297"/>
        <v>#DIV/0!</v>
      </c>
      <c r="CP38" s="7" t="e">
        <f t="shared" si="297"/>
        <v>#DIV/0!</v>
      </c>
      <c r="CQ38" s="7" t="e">
        <f t="shared" si="297"/>
        <v>#DIV/0!</v>
      </c>
      <c r="CR38" s="44" t="e">
        <f>_xlfn.STDEV.S(CR31:CR36)</f>
        <v>#DIV/0!</v>
      </c>
      <c r="CS38" s="44" t="e">
        <f>_xlfn.STDEV.S(CS31:CS36)</f>
        <v>#DIV/0!</v>
      </c>
      <c r="CT38" s="44" t="e">
        <f>_xlfn.STDEV.S(CT31:CT36)</f>
        <v>#DIV/0!</v>
      </c>
      <c r="CU38" s="45" t="e">
        <f>_xlfn.STDEV.S(CU31:CU36)</f>
        <v>#DIV/0!</v>
      </c>
      <c r="CV38" s="11" t="s">
        <v>49</v>
      </c>
      <c r="CW38" s="7">
        <f t="shared" ref="CW38:DB38" si="298">_xlfn.STDEV.S(CW31:CW36)*1000</f>
        <v>534.34331879280774</v>
      </c>
      <c r="CX38" s="7">
        <f t="shared" si="298"/>
        <v>536.19230020306463</v>
      </c>
      <c r="CY38" s="7">
        <f t="shared" si="298"/>
        <v>616.18390146208458</v>
      </c>
      <c r="CZ38" s="7">
        <f t="shared" si="298"/>
        <v>598.53860630126633</v>
      </c>
      <c r="DA38" s="7">
        <f t="shared" si="298"/>
        <v>669.03006061574058</v>
      </c>
      <c r="DB38" s="7">
        <f t="shared" si="298"/>
        <v>776.72029115985299</v>
      </c>
      <c r="DC38" s="44">
        <f>_xlfn.STDEV.S(DC31:DC36)</f>
        <v>0</v>
      </c>
      <c r="DD38" s="44">
        <f>_xlfn.STDEV.S(DD31:DD36)</f>
        <v>1.6028094998550533</v>
      </c>
      <c r="DE38" s="44">
        <f>_xlfn.STDEV.S(DE31:DE36)</f>
        <v>1.1125368373138866</v>
      </c>
      <c r="DF38" s="45">
        <f>_xlfn.STDEV.S(DF31:DF36)</f>
        <v>2.3944215143471972</v>
      </c>
      <c r="DG38" s="11" t="s">
        <v>49</v>
      </c>
      <c r="DH38" s="7">
        <f t="shared" ref="DH38:DM38" si="299">_xlfn.STDEV.S(DH31:DH36)*1000</f>
        <v>534.34331879280774</v>
      </c>
      <c r="DI38" s="7">
        <f t="shared" si="299"/>
        <v>536.19230020306463</v>
      </c>
      <c r="DJ38" s="7">
        <f t="shared" si="299"/>
        <v>616.18390146208458</v>
      </c>
      <c r="DK38" s="7">
        <f t="shared" si="299"/>
        <v>598.53860630126633</v>
      </c>
      <c r="DL38" s="7">
        <f t="shared" si="299"/>
        <v>669.03006061574058</v>
      </c>
      <c r="DM38" s="7">
        <f t="shared" si="299"/>
        <v>776.72029115985299</v>
      </c>
      <c r="DN38" s="44">
        <f>_xlfn.STDEV.S(DN31:DN36)</f>
        <v>0</v>
      </c>
      <c r="DO38" s="44">
        <f>_xlfn.STDEV.S(DO31:DO36)</f>
        <v>1.6028094998550533</v>
      </c>
      <c r="DP38" s="44">
        <f>_xlfn.STDEV.S(DP31:DP36)</f>
        <v>1.1125368373138866</v>
      </c>
      <c r="DQ38" s="45">
        <f>_xlfn.STDEV.S(DQ31:DQ36)</f>
        <v>2.3944215143471972</v>
      </c>
      <c r="DR38" s="11" t="s">
        <v>49</v>
      </c>
      <c r="DS38" s="7">
        <f t="shared" ref="DS38:DX38" si="300">_xlfn.STDEV.S(DS31:DS36)*1000</f>
        <v>534.34331879280774</v>
      </c>
      <c r="DT38" s="7">
        <f t="shared" si="300"/>
        <v>536.19230020306463</v>
      </c>
      <c r="DU38" s="7">
        <f t="shared" si="300"/>
        <v>616.18390146208458</v>
      </c>
      <c r="DV38" s="7">
        <f t="shared" si="300"/>
        <v>598.53860630126633</v>
      </c>
      <c r="DW38" s="7">
        <f t="shared" si="300"/>
        <v>669.03006061574058</v>
      </c>
      <c r="DX38" s="7">
        <f t="shared" si="300"/>
        <v>776.72029115985299</v>
      </c>
      <c r="DY38" s="44">
        <f>_xlfn.STDEV.S(DY31:DY36)</f>
        <v>0</v>
      </c>
      <c r="DZ38" s="44">
        <f>_xlfn.STDEV.S(DZ31:DZ36)</f>
        <v>1.6028094998550533</v>
      </c>
      <c r="EA38" s="44">
        <f>_xlfn.STDEV.S(EA31:EA36)</f>
        <v>1.1125368373138866</v>
      </c>
      <c r="EB38" s="45">
        <f>_xlfn.STDEV.S(EB31:EB36)</f>
        <v>2.3944215143471972</v>
      </c>
    </row>
    <row r="39" spans="1:132" x14ac:dyDescent="0.3">
      <c r="G39" s="1"/>
    </row>
    <row r="44" spans="1:132" x14ac:dyDescent="0.3">
      <c r="P44" s="1"/>
    </row>
    <row r="50" spans="2:68" x14ac:dyDescent="0.3">
      <c r="E50" s="4"/>
      <c r="F50" s="4"/>
      <c r="BO50" s="4"/>
      <c r="BP50" s="4"/>
    </row>
    <row r="51" spans="2:68" x14ac:dyDescent="0.3">
      <c r="E51" s="4"/>
      <c r="F51" s="4"/>
      <c r="BO51" s="4"/>
      <c r="BP51" s="4"/>
    </row>
    <row r="52" spans="2:68" x14ac:dyDescent="0.3">
      <c r="E52" s="4"/>
      <c r="F52" s="4"/>
      <c r="BO52" s="4"/>
      <c r="BP52" s="4"/>
    </row>
    <row r="53" spans="2:68" x14ac:dyDescent="0.3">
      <c r="E53" s="4"/>
      <c r="F53" s="4"/>
      <c r="BO53" s="4"/>
      <c r="BP53" s="4"/>
    </row>
    <row r="54" spans="2:68" x14ac:dyDescent="0.3">
      <c r="C54" s="1"/>
      <c r="D54" s="1"/>
      <c r="E54" s="5"/>
      <c r="F54" s="5"/>
      <c r="BO54" s="5"/>
      <c r="BP54" s="4"/>
    </row>
    <row r="55" spans="2:68" x14ac:dyDescent="0.3">
      <c r="B55" s="1"/>
      <c r="C55" s="1"/>
      <c r="D55" s="1"/>
      <c r="E55" s="5"/>
      <c r="F55" s="5"/>
      <c r="G55" s="5"/>
      <c r="H55" s="5"/>
      <c r="I55" s="5"/>
      <c r="J55" s="5"/>
      <c r="K55" s="5"/>
      <c r="L55" s="5"/>
      <c r="M55" s="5"/>
      <c r="R55" s="1"/>
      <c r="S55" s="5"/>
      <c r="T55" s="5"/>
      <c r="U55" s="5"/>
      <c r="V55" s="5"/>
      <c r="BO55" s="6"/>
      <c r="BP55" s="4"/>
    </row>
    <row r="56" spans="2:68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S56" s="1"/>
      <c r="T56" s="1"/>
      <c r="U56" s="1"/>
      <c r="V56" s="1"/>
      <c r="BO56" s="2"/>
    </row>
    <row r="57" spans="2:68" x14ac:dyDescent="0.3">
      <c r="B57" t="s">
        <v>23</v>
      </c>
      <c r="G57" t="s">
        <v>24</v>
      </c>
      <c r="K57" t="s">
        <v>64</v>
      </c>
      <c r="O57" t="s">
        <v>100</v>
      </c>
    </row>
    <row r="58" spans="2:68" x14ac:dyDescent="0.3">
      <c r="O58" t="s">
        <v>104</v>
      </c>
      <c r="P58" t="s">
        <v>101</v>
      </c>
      <c r="Q58" t="s">
        <v>102</v>
      </c>
      <c r="R58" t="s">
        <v>103</v>
      </c>
    </row>
    <row r="59" spans="2:68" x14ac:dyDescent="0.3">
      <c r="N59" t="s">
        <v>105</v>
      </c>
      <c r="O59">
        <v>9.6217509999999997</v>
      </c>
      <c r="P59">
        <v>9.6147861799999994</v>
      </c>
      <c r="Q59">
        <v>116.3505</v>
      </c>
      <c r="R59">
        <v>21.247713000000001</v>
      </c>
    </row>
    <row r="60" spans="2:68" x14ac:dyDescent="0.3">
      <c r="N60" t="s">
        <v>106</v>
      </c>
      <c r="O60">
        <v>9.0313990000000004</v>
      </c>
      <c r="P60">
        <v>9.0111598300000004</v>
      </c>
      <c r="Q60">
        <v>119.8472</v>
      </c>
      <c r="R60">
        <v>21.706303999999999</v>
      </c>
    </row>
    <row r="61" spans="2:68" x14ac:dyDescent="0.3">
      <c r="N61" t="s">
        <v>107</v>
      </c>
      <c r="O61">
        <v>9.1023779999999999</v>
      </c>
      <c r="P61">
        <v>9.1707216790000032</v>
      </c>
      <c r="Q61">
        <v>123.6857</v>
      </c>
      <c r="R61">
        <v>22.276486999999999</v>
      </c>
    </row>
    <row r="63" spans="2:68" x14ac:dyDescent="0.3">
      <c r="N63" t="s">
        <v>108</v>
      </c>
      <c r="O63">
        <v>8.3312310000000007</v>
      </c>
      <c r="P63">
        <v>8.2569166319999994</v>
      </c>
      <c r="Q63">
        <v>97.819100000000006</v>
      </c>
      <c r="R63">
        <v>18.615414999999999</v>
      </c>
    </row>
    <row r="64" spans="2:68" x14ac:dyDescent="0.3">
      <c r="N64" t="s">
        <v>109</v>
      </c>
      <c r="O64">
        <v>9.4802940000000007</v>
      </c>
      <c r="P64">
        <v>9.4922013340000007</v>
      </c>
      <c r="Q64">
        <v>117.3959</v>
      </c>
      <c r="R64">
        <v>22.88204</v>
      </c>
    </row>
    <row r="65" spans="14:18" x14ac:dyDescent="0.3">
      <c r="N65" t="s">
        <v>110</v>
      </c>
      <c r="O65">
        <v>9.9692030000000003</v>
      </c>
      <c r="P65">
        <v>9.9555063520000004</v>
      </c>
      <c r="Q65">
        <v>118.8437</v>
      </c>
      <c r="R65">
        <v>22.000889999999998</v>
      </c>
    </row>
    <row r="66" spans="14:18" x14ac:dyDescent="0.3">
      <c r="N66" t="s">
        <v>111</v>
      </c>
      <c r="O66">
        <v>9.9515569999999993</v>
      </c>
      <c r="P66">
        <v>9.8499609569999986</v>
      </c>
      <c r="Q66">
        <v>129.26750000000001</v>
      </c>
      <c r="R66">
        <v>23.675892999999999</v>
      </c>
    </row>
    <row r="67" spans="14:18" x14ac:dyDescent="0.3">
      <c r="N67" t="s">
        <v>112</v>
      </c>
      <c r="O67">
        <v>9.6948849999999993</v>
      </c>
      <c r="P67">
        <v>9.7702522090000006</v>
      </c>
      <c r="Q67">
        <v>129.10310000000001</v>
      </c>
      <c r="R67">
        <v>24.083258000000001</v>
      </c>
    </row>
    <row r="69" spans="14:18" x14ac:dyDescent="0.3">
      <c r="O69">
        <v>8.6384989999999995</v>
      </c>
      <c r="P69">
        <v>8.7114651040000002</v>
      </c>
      <c r="Q69">
        <v>101.13460000000001</v>
      </c>
      <c r="R69">
        <v>19.834669000000002</v>
      </c>
    </row>
    <row r="70" spans="14:18" x14ac:dyDescent="0.3">
      <c r="O70">
        <v>10.03295</v>
      </c>
      <c r="P70">
        <v>9.9987698609999995</v>
      </c>
      <c r="Q70">
        <v>122.87609999999999</v>
      </c>
      <c r="R70">
        <v>23.108115000000002</v>
      </c>
    </row>
    <row r="71" spans="14:18" x14ac:dyDescent="0.3">
      <c r="O71">
        <v>10.617369999999999</v>
      </c>
      <c r="P71">
        <v>10.663217514000001</v>
      </c>
      <c r="Q71">
        <v>123.18980000000001</v>
      </c>
      <c r="R71">
        <v>22.672314</v>
      </c>
    </row>
    <row r="72" spans="14:18" x14ac:dyDescent="0.3">
      <c r="O72">
        <v>9.7692409999999992</v>
      </c>
      <c r="P72">
        <v>9.8287391</v>
      </c>
      <c r="Q72">
        <v>130.85509999999999</v>
      </c>
      <c r="R72">
        <v>22.722598999999999</v>
      </c>
    </row>
    <row r="73" spans="14:18" x14ac:dyDescent="0.3">
      <c r="O73">
        <v>10.089219999999999</v>
      </c>
      <c r="P73">
        <v>10.084961102999998</v>
      </c>
      <c r="Q73">
        <v>134.09350000000001</v>
      </c>
      <c r="R73">
        <v>23.880461</v>
      </c>
    </row>
    <row r="75" spans="14:18" x14ac:dyDescent="0.3">
      <c r="O75">
        <v>9.0511789999999994</v>
      </c>
      <c r="P75">
        <v>9.0777332239999993</v>
      </c>
      <c r="Q75">
        <v>106.0091</v>
      </c>
      <c r="R75">
        <v>20.259516999999999</v>
      </c>
    </row>
    <row r="76" spans="14:18" x14ac:dyDescent="0.3">
      <c r="O76">
        <v>10.47536</v>
      </c>
      <c r="P76">
        <v>10.439928748</v>
      </c>
      <c r="Q76">
        <v>126.81180000000001</v>
      </c>
      <c r="R76">
        <v>23.059716000000002</v>
      </c>
    </row>
    <row r="77" spans="14:18" x14ac:dyDescent="0.3">
      <c r="O77">
        <v>11.057219999999999</v>
      </c>
      <c r="P77">
        <v>11.067725744999997</v>
      </c>
      <c r="Q77">
        <v>125.7533</v>
      </c>
      <c r="R77">
        <v>23.079516000000002</v>
      </c>
    </row>
    <row r="78" spans="14:18" x14ac:dyDescent="0.3">
      <c r="O78">
        <v>10.109030000000001</v>
      </c>
      <c r="P78">
        <v>10.061370183000001</v>
      </c>
      <c r="Q78">
        <v>128.1884</v>
      </c>
      <c r="R78">
        <v>22.291360999999998</v>
      </c>
    </row>
    <row r="79" spans="14:18" x14ac:dyDescent="0.3">
      <c r="O79">
        <v>10.216139999999999</v>
      </c>
      <c r="P79">
        <v>10.159214181999999</v>
      </c>
      <c r="Q79">
        <v>133.04839999999999</v>
      </c>
      <c r="R79">
        <v>23.585533999999999</v>
      </c>
    </row>
    <row r="81" spans="2:69" x14ac:dyDescent="0.3">
      <c r="B81" s="1"/>
      <c r="N81" t="s">
        <v>113</v>
      </c>
      <c r="O81">
        <v>9.3589649999999995</v>
      </c>
      <c r="P81">
        <v>9.4417737520000014</v>
      </c>
      <c r="Q81">
        <v>106.04510000000001</v>
      </c>
      <c r="R81">
        <v>19.839856999999999</v>
      </c>
    </row>
    <row r="82" spans="2:69" x14ac:dyDescent="0.3">
      <c r="N82" t="s">
        <v>114</v>
      </c>
      <c r="O82">
        <v>10.70781</v>
      </c>
      <c r="P82">
        <v>10.509398616</v>
      </c>
      <c r="Q82">
        <v>127.1135</v>
      </c>
      <c r="R82">
        <v>23.212346</v>
      </c>
    </row>
    <row r="83" spans="2:69" x14ac:dyDescent="0.3">
      <c r="P83">
        <v>11.222429700999999</v>
      </c>
    </row>
    <row r="84" spans="2:69" x14ac:dyDescent="0.3">
      <c r="P84">
        <v>10.182698800000001</v>
      </c>
    </row>
    <row r="85" spans="2:69" x14ac:dyDescent="0.3">
      <c r="P85">
        <v>10.409444243999999</v>
      </c>
    </row>
    <row r="86" spans="2:69" x14ac:dyDescent="0.3">
      <c r="X86" s="1"/>
      <c r="Y86" s="1"/>
      <c r="Z86" s="1"/>
      <c r="AA86" s="5"/>
      <c r="AB86" s="5"/>
      <c r="AC86" s="5"/>
      <c r="AD86" s="5"/>
      <c r="AE86" s="5"/>
      <c r="AF86" s="5"/>
      <c r="AG86" s="5"/>
      <c r="AI86" s="1"/>
      <c r="AJ86" s="1"/>
      <c r="AK86" s="1"/>
      <c r="AL86" s="5"/>
      <c r="AM86" s="5"/>
      <c r="AN86" s="5"/>
      <c r="AO86" s="5"/>
      <c r="AP86" s="5"/>
      <c r="AQ86" s="5"/>
      <c r="AR86" s="5"/>
    </row>
    <row r="87" spans="2:69" x14ac:dyDescent="0.3">
      <c r="P87">
        <v>9.5613853649999978</v>
      </c>
      <c r="Y87" s="1"/>
      <c r="Z87" s="1"/>
      <c r="AA87" s="1"/>
      <c r="AB87" s="1"/>
      <c r="AC87" s="1"/>
      <c r="AD87" s="1"/>
      <c r="AE87" s="1"/>
      <c r="AF87" s="1"/>
      <c r="AG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2:69" x14ac:dyDescent="0.3">
      <c r="P88">
        <v>11.029536258</v>
      </c>
    </row>
    <row r="89" spans="2:69" x14ac:dyDescent="0.3">
      <c r="P89">
        <v>11.297950830488247</v>
      </c>
      <c r="BQ89" s="1"/>
    </row>
    <row r="90" spans="2:69" x14ac:dyDescent="0.3">
      <c r="P90">
        <v>10.000843585</v>
      </c>
    </row>
    <row r="91" spans="2:69" x14ac:dyDescent="0.3">
      <c r="P91">
        <v>10.342365219000001</v>
      </c>
    </row>
    <row r="93" spans="2:69" x14ac:dyDescent="0.3">
      <c r="P93">
        <v>9.5136520870000005</v>
      </c>
    </row>
    <row r="94" spans="2:69" x14ac:dyDescent="0.3">
      <c r="P94">
        <v>11.2295468767563</v>
      </c>
    </row>
    <row r="100" spans="24:88" x14ac:dyDescent="0.3">
      <c r="BQ100" s="1"/>
      <c r="BY100" s="1" t="s">
        <v>6</v>
      </c>
      <c r="BZ100" s="1"/>
      <c r="CA100" s="1"/>
      <c r="CB100" s="1"/>
      <c r="CI100" s="1"/>
      <c r="CJ100" s="1"/>
    </row>
    <row r="101" spans="24:88" x14ac:dyDescent="0.3">
      <c r="X101" s="1"/>
      <c r="AI10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217"/>
  <sheetViews>
    <sheetView topLeftCell="A130" zoomScale="55" zoomScaleNormal="55" workbookViewId="0">
      <selection activeCell="Q151" sqref="Q151"/>
    </sheetView>
  </sheetViews>
  <sheetFormatPr defaultColWidth="8.77734375" defaultRowHeight="14.4" x14ac:dyDescent="0.3"/>
  <sheetData>
    <row r="1" spans="1:49" x14ac:dyDescent="0.3">
      <c r="A1" t="s">
        <v>25</v>
      </c>
      <c r="B1" t="s">
        <v>26</v>
      </c>
      <c r="C1" t="s">
        <v>27</v>
      </c>
      <c r="D1" t="s">
        <v>18</v>
      </c>
      <c r="E1" t="s">
        <v>93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96</v>
      </c>
      <c r="R1" t="s">
        <v>19</v>
      </c>
      <c r="S1" t="s">
        <v>21</v>
      </c>
      <c r="T1" t="s">
        <v>22</v>
      </c>
      <c r="U1" t="s">
        <v>20</v>
      </c>
      <c r="V1" t="s">
        <v>52</v>
      </c>
      <c r="W1" t="s">
        <v>51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85</v>
      </c>
      <c r="AT1" t="s">
        <v>86</v>
      </c>
      <c r="AU1" t="s">
        <v>91</v>
      </c>
      <c r="AV1" t="s">
        <v>92</v>
      </c>
      <c r="AW1" t="s">
        <v>98</v>
      </c>
    </row>
    <row r="2" spans="1:49" x14ac:dyDescent="0.3">
      <c r="A2" t="s">
        <v>24</v>
      </c>
      <c r="B2">
        <v>1</v>
      </c>
      <c r="C2">
        <v>14</v>
      </c>
      <c r="D2">
        <v>131.11064537800095</v>
      </c>
      <c r="E2">
        <v>36.821280101593139</v>
      </c>
      <c r="F2">
        <v>9.3854998094754105</v>
      </c>
      <c r="G2">
        <v>1.1524374120665224</v>
      </c>
      <c r="H2">
        <v>1.1166639608106244</v>
      </c>
      <c r="I2">
        <v>1.0421259557476699</v>
      </c>
      <c r="J2">
        <v>0.94376212589016339</v>
      </c>
      <c r="K2">
        <v>0.86213332243934138</v>
      </c>
      <c r="L2">
        <v>0.82672641992010543</v>
      </c>
      <c r="M2">
        <v>0.91125300965578637</v>
      </c>
      <c r="N2">
        <v>0.83157993378841655</v>
      </c>
      <c r="O2">
        <v>0.75557737026996175</v>
      </c>
      <c r="P2">
        <v>0.94324029888681904</v>
      </c>
      <c r="Q2">
        <f>F2*1000</f>
        <v>9385.4998094754101</v>
      </c>
      <c r="R2">
        <v>7.4774906699999999</v>
      </c>
      <c r="S2">
        <v>0.92171605745704099</v>
      </c>
      <c r="T2">
        <v>0.57216542432989692</v>
      </c>
      <c r="U2">
        <v>225.79210950400002</v>
      </c>
      <c r="V2">
        <f>SUM(W2:AF2)</f>
        <v>9.4226437693439991</v>
      </c>
      <c r="W2">
        <v>1.2634899896319998</v>
      </c>
      <c r="X2">
        <v>1.1643737231359998</v>
      </c>
      <c r="Y2">
        <v>1.0645735393279998</v>
      </c>
      <c r="Z2">
        <v>0.9346292500479999</v>
      </c>
      <c r="AA2">
        <v>0.82352755763199981</v>
      </c>
      <c r="AB2">
        <v>0.77918879334399993</v>
      </c>
      <c r="AC2">
        <v>0.87297882879999977</v>
      </c>
      <c r="AD2">
        <v>0.8119122119679999</v>
      </c>
      <c r="AE2">
        <v>0.7566375198719999</v>
      </c>
      <c r="AF2">
        <v>0.95133235558399987</v>
      </c>
      <c r="AG2">
        <f>SUM(AH2:AQ2)</f>
        <v>16.026349108223997</v>
      </c>
      <c r="AH2">
        <v>2.9508411079679995</v>
      </c>
      <c r="AI2">
        <v>2.175420609024</v>
      </c>
      <c r="AJ2">
        <v>1.9048930667519997</v>
      </c>
      <c r="AK2">
        <v>1.6191483642879998</v>
      </c>
      <c r="AL2">
        <v>1.4385908193279999</v>
      </c>
      <c r="AM2">
        <v>1.2212220999679999</v>
      </c>
      <c r="AN2">
        <v>1.2339195647999999</v>
      </c>
      <c r="AO2">
        <v>1.1137537182719999</v>
      </c>
      <c r="AP2">
        <v>1.0541033052159998</v>
      </c>
      <c r="AQ2">
        <v>1.3144564526079998</v>
      </c>
      <c r="AR2">
        <f>V2/AG2*100</f>
        <v>58.79469931494706</v>
      </c>
      <c r="AS2">
        <v>17.544799999999999</v>
      </c>
      <c r="AT2">
        <f>AS2*0.8</f>
        <v>14.03584</v>
      </c>
      <c r="AU2">
        <f>V2/AT2</f>
        <v>0.67132738541790149</v>
      </c>
      <c r="AV2">
        <f>AG2/AT2</f>
        <v>1.1418161726141076</v>
      </c>
      <c r="AW2" s="59">
        <v>0.11950366</v>
      </c>
    </row>
    <row r="3" spans="1:49" x14ac:dyDescent="0.3">
      <c r="A3" t="s">
        <v>24</v>
      </c>
      <c r="B3">
        <v>2</v>
      </c>
      <c r="C3">
        <v>14</v>
      </c>
      <c r="D3">
        <v>130.1416358950008</v>
      </c>
      <c r="E3">
        <v>35.484449736576771</v>
      </c>
      <c r="F3">
        <v>9.005306119433202</v>
      </c>
      <c r="G3">
        <v>1.1704598594213906</v>
      </c>
      <c r="H3">
        <v>1.0772233035592378</v>
      </c>
      <c r="I3">
        <v>0.98618597475785874</v>
      </c>
      <c r="J3">
        <v>0.91384265895071914</v>
      </c>
      <c r="K3">
        <v>0.82195723013957078</v>
      </c>
      <c r="L3">
        <v>0.78080892269362945</v>
      </c>
      <c r="M3">
        <v>0.85962334530014251</v>
      </c>
      <c r="N3">
        <v>0.81258153272494726</v>
      </c>
      <c r="O3">
        <v>0.71110971833209347</v>
      </c>
      <c r="P3">
        <v>0.87151357355361125</v>
      </c>
      <c r="Q3">
        <f t="shared" ref="Q3:Q66" si="0">F3*1000</f>
        <v>9005.3061194332022</v>
      </c>
      <c r="R3">
        <v>8.2357297900000006</v>
      </c>
      <c r="S3">
        <v>0.87729310075600997</v>
      </c>
      <c r="T3">
        <v>0.54522308426116473</v>
      </c>
      <c r="U3">
        <v>221.518799008</v>
      </c>
      <c r="V3">
        <f t="shared" ref="V3:V66" si="1">SUM(W3:AF3)</f>
        <v>8.9480478996479995</v>
      </c>
      <c r="W3">
        <v>1.235841957376</v>
      </c>
      <c r="X3">
        <v>1.1017255475200001</v>
      </c>
      <c r="Y3">
        <v>0.99582860083199998</v>
      </c>
      <c r="Z3">
        <v>0.90805321318400001</v>
      </c>
      <c r="AA3">
        <v>0.77892557516799998</v>
      </c>
      <c r="AB3">
        <v>0.72874314239999993</v>
      </c>
      <c r="AC3">
        <v>0.810632116736</v>
      </c>
      <c r="AD3">
        <v>0.78686036582399987</v>
      </c>
      <c r="AE3">
        <v>0.70892753817599996</v>
      </c>
      <c r="AF3">
        <v>0.89250984243199993</v>
      </c>
      <c r="AG3">
        <f t="shared" ref="AG3:AG66" si="2">SUM(AH3:AQ3)</f>
        <v>15.446218498048001</v>
      </c>
      <c r="AH3">
        <v>2.8631827061759996</v>
      </c>
      <c r="AI3">
        <v>2.1210323097599999</v>
      </c>
      <c r="AJ3">
        <v>1.8383461125119998</v>
      </c>
      <c r="AK3">
        <v>1.6087568706559998</v>
      </c>
      <c r="AL3">
        <v>1.4004804270079998</v>
      </c>
      <c r="AM3">
        <v>1.14974036736</v>
      </c>
      <c r="AN3">
        <v>1.1393567477759998</v>
      </c>
      <c r="AO3">
        <v>1.0577692369919998</v>
      </c>
      <c r="AP3">
        <v>1.0045935411199998</v>
      </c>
      <c r="AQ3">
        <v>1.262960178688</v>
      </c>
      <c r="AR3">
        <f t="shared" ref="AR3:AR66" si="3">V3/AG3*100</f>
        <v>57.930346516714103</v>
      </c>
      <c r="AS3">
        <v>17.305599999999998</v>
      </c>
      <c r="AT3">
        <f t="shared" ref="AT3:AT66" si="4">AS3*0.8</f>
        <v>13.844479999999999</v>
      </c>
      <c r="AU3">
        <f t="shared" ref="AU3:AU66" si="5">V3/AT3</f>
        <v>0.64632603750000006</v>
      </c>
      <c r="AV3">
        <f t="shared" ref="AV3:AV66" si="6">AG3/AT3</f>
        <v>1.1156951000000002</v>
      </c>
      <c r="AW3" s="59">
        <v>0.10843281</v>
      </c>
    </row>
    <row r="4" spans="1:49" x14ac:dyDescent="0.3">
      <c r="A4" t="s">
        <v>24</v>
      </c>
      <c r="B4">
        <v>3</v>
      </c>
      <c r="C4">
        <v>14</v>
      </c>
      <c r="D4">
        <v>122.37255012299927</v>
      </c>
      <c r="E4">
        <v>35.004488497705786</v>
      </c>
      <c r="F4">
        <v>9.3309809706976612</v>
      </c>
      <c r="G4">
        <v>1.2229923296878424</v>
      </c>
      <c r="H4">
        <v>1.1169236884534133</v>
      </c>
      <c r="I4">
        <v>1.0338971078237345</v>
      </c>
      <c r="J4">
        <v>0.97724653363858915</v>
      </c>
      <c r="K4">
        <v>0.87796625873076684</v>
      </c>
      <c r="L4">
        <v>0.80487349481746273</v>
      </c>
      <c r="M4">
        <v>0.8833291394738626</v>
      </c>
      <c r="N4">
        <v>0.8236680841962003</v>
      </c>
      <c r="O4">
        <v>0.72791591298755631</v>
      </c>
      <c r="P4">
        <v>0.86216842088823253</v>
      </c>
      <c r="Q4">
        <f t="shared" si="0"/>
        <v>9330.9809706976612</v>
      </c>
      <c r="R4">
        <v>7.3497127100000004</v>
      </c>
      <c r="S4">
        <v>0.86687642859106162</v>
      </c>
      <c r="T4">
        <v>0.54748486875600999</v>
      </c>
      <c r="U4">
        <v>223.80256880800002</v>
      </c>
      <c r="V4">
        <f t="shared" si="1"/>
        <v>9.0274396759039988</v>
      </c>
      <c r="W4">
        <v>1.2571570053119998</v>
      </c>
      <c r="X4">
        <v>1.1115366113279999</v>
      </c>
      <c r="Y4">
        <v>1.0171391493119999</v>
      </c>
      <c r="Z4">
        <v>0.94005559398399996</v>
      </c>
      <c r="AA4">
        <v>0.81292233983999995</v>
      </c>
      <c r="AB4">
        <v>0.73528760115199987</v>
      </c>
      <c r="AC4">
        <v>0.81704384153599996</v>
      </c>
      <c r="AD4">
        <v>0.78596497407999988</v>
      </c>
      <c r="AE4">
        <v>0.71083080806399979</v>
      </c>
      <c r="AF4">
        <v>0.83950175129599991</v>
      </c>
      <c r="AG4">
        <f t="shared" si="2"/>
        <v>14.800467821567999</v>
      </c>
      <c r="AH4">
        <v>2.6252615966719994</v>
      </c>
      <c r="AI4">
        <v>1.9525333068799997</v>
      </c>
      <c r="AJ4">
        <v>1.778452728832</v>
      </c>
      <c r="AK4">
        <v>1.6307457121279998</v>
      </c>
      <c r="AL4">
        <v>1.3984702950399999</v>
      </c>
      <c r="AM4">
        <v>1.1246570250239998</v>
      </c>
      <c r="AN4">
        <v>1.0942958208</v>
      </c>
      <c r="AO4">
        <v>1.0363270794239998</v>
      </c>
      <c r="AP4">
        <v>0.98681731532799988</v>
      </c>
      <c r="AQ4">
        <v>1.17290694144</v>
      </c>
      <c r="AR4">
        <f t="shared" si="3"/>
        <v>60.994286023504962</v>
      </c>
      <c r="AS4">
        <v>17.367999999999999</v>
      </c>
      <c r="AT4">
        <f t="shared" si="4"/>
        <v>13.894399999999999</v>
      </c>
      <c r="AU4">
        <f t="shared" si="5"/>
        <v>0.64971784862275439</v>
      </c>
      <c r="AV4">
        <f t="shared" si="6"/>
        <v>1.0652110074251497</v>
      </c>
      <c r="AW4" s="59">
        <v>0.10713733</v>
      </c>
    </row>
    <row r="5" spans="1:49" x14ac:dyDescent="0.3">
      <c r="A5" t="s">
        <v>24</v>
      </c>
      <c r="B5">
        <v>4</v>
      </c>
      <c r="C5">
        <v>14</v>
      </c>
      <c r="D5">
        <v>128.54876667200023</v>
      </c>
      <c r="E5">
        <v>35.544155138184891</v>
      </c>
      <c r="F5">
        <v>8.6762725524377089</v>
      </c>
      <c r="G5">
        <v>1.1081201979449911</v>
      </c>
      <c r="H5">
        <v>1.0494246368078852</v>
      </c>
      <c r="I5">
        <v>0.9870696028915853</v>
      </c>
      <c r="J5">
        <v>0.90068239267238359</v>
      </c>
      <c r="K5">
        <v>0.81054504460624421</v>
      </c>
      <c r="L5">
        <v>0.75152679343388973</v>
      </c>
      <c r="M5">
        <v>0.81942542297728371</v>
      </c>
      <c r="N5">
        <v>0.77537364464595171</v>
      </c>
      <c r="O5">
        <v>0.67899643071882276</v>
      </c>
      <c r="P5">
        <v>0.79510838573867215</v>
      </c>
      <c r="Q5">
        <f t="shared" si="0"/>
        <v>8676.2725524377092</v>
      </c>
      <c r="R5">
        <v>7.3555892399999996</v>
      </c>
      <c r="S5">
        <v>0.87541033621992748</v>
      </c>
      <c r="T5">
        <v>0.53716976384879356</v>
      </c>
      <c r="U5">
        <v>220.02147804000001</v>
      </c>
      <c r="V5">
        <f t="shared" si="1"/>
        <v>8.6276067671039982</v>
      </c>
      <c r="W5">
        <v>1.1847191383039999</v>
      </c>
      <c r="X5">
        <v>1.0724824581119998</v>
      </c>
      <c r="Y5">
        <v>0.99914807449599996</v>
      </c>
      <c r="Z5">
        <v>0.88813862092799978</v>
      </c>
      <c r="AA5">
        <v>0.7682044963839999</v>
      </c>
      <c r="AB5">
        <v>0.70133920563199992</v>
      </c>
      <c r="AC5">
        <v>0.77625852262399997</v>
      </c>
      <c r="AD5">
        <v>0.75524718796799983</v>
      </c>
      <c r="AE5">
        <v>0.67653820415999988</v>
      </c>
      <c r="AF5">
        <v>0.80553085849599992</v>
      </c>
      <c r="AG5">
        <f t="shared" si="2"/>
        <v>14.877581748223999</v>
      </c>
      <c r="AH5">
        <v>2.7820035210239995</v>
      </c>
      <c r="AI5">
        <v>2.0917419760639997</v>
      </c>
      <c r="AJ5">
        <v>1.8127543316479997</v>
      </c>
      <c r="AK5">
        <v>1.5558207708159997</v>
      </c>
      <c r="AL5">
        <v>1.3390088591359999</v>
      </c>
      <c r="AM5">
        <v>1.1207661204479999</v>
      </c>
      <c r="AN5">
        <v>1.0927255106559999</v>
      </c>
      <c r="AO5">
        <v>1.026205553152</v>
      </c>
      <c r="AP5">
        <v>0.94729071923199992</v>
      </c>
      <c r="AQ5">
        <v>1.1092643860479998</v>
      </c>
      <c r="AR5">
        <f t="shared" si="3"/>
        <v>57.990652735844741</v>
      </c>
      <c r="AS5">
        <v>16.9312</v>
      </c>
      <c r="AT5">
        <f t="shared" si="4"/>
        <v>13.544960000000001</v>
      </c>
      <c r="AU5">
        <f t="shared" si="5"/>
        <v>0.63696066781326766</v>
      </c>
      <c r="AV5">
        <f t="shared" si="6"/>
        <v>1.0983850633906633</v>
      </c>
      <c r="AW5" s="59">
        <v>0.10844812</v>
      </c>
    </row>
    <row r="6" spans="1:49" x14ac:dyDescent="0.3">
      <c r="A6" t="s">
        <v>24</v>
      </c>
      <c r="B6">
        <v>5</v>
      </c>
      <c r="C6">
        <v>14</v>
      </c>
      <c r="D6">
        <v>136.77937961499964</v>
      </c>
      <c r="E6">
        <v>37.998177922747935</v>
      </c>
      <c r="F6">
        <v>9.7568702311125897</v>
      </c>
      <c r="G6">
        <v>1.3254747331613759</v>
      </c>
      <c r="H6">
        <v>1.2209112302556666</v>
      </c>
      <c r="I6">
        <v>1.06264270663468</v>
      </c>
      <c r="J6">
        <v>1.0321322665144042</v>
      </c>
      <c r="K6">
        <v>0.90578832071014681</v>
      </c>
      <c r="L6">
        <v>0.81941761940034596</v>
      </c>
      <c r="M6">
        <v>0.91686097658453702</v>
      </c>
      <c r="N6">
        <v>0.8397897033192403</v>
      </c>
      <c r="O6">
        <v>0.76050215806527222</v>
      </c>
      <c r="P6">
        <v>0.87335051646692174</v>
      </c>
      <c r="Q6">
        <f t="shared" si="0"/>
        <v>9756.870231112589</v>
      </c>
      <c r="R6">
        <v>9.2232118500000002</v>
      </c>
      <c r="S6">
        <v>0.92187360494845361</v>
      </c>
      <c r="T6">
        <v>0.56311548013745327</v>
      </c>
      <c r="U6">
        <v>222.60761275999999</v>
      </c>
      <c r="V6">
        <f t="shared" si="1"/>
        <v>9.6477819243520013</v>
      </c>
      <c r="W6">
        <v>1.415098034688</v>
      </c>
      <c r="X6">
        <v>1.2474134333439999</v>
      </c>
      <c r="Y6">
        <v>1.0610695879679999</v>
      </c>
      <c r="Z6">
        <v>1.014279745024</v>
      </c>
      <c r="AA6">
        <v>0.85156816742399988</v>
      </c>
      <c r="AB6">
        <v>0.75479386777599999</v>
      </c>
      <c r="AC6">
        <v>0.85433195827199993</v>
      </c>
      <c r="AD6">
        <v>0.80678733158399996</v>
      </c>
      <c r="AE6">
        <v>0.74967461171199989</v>
      </c>
      <c r="AF6">
        <v>0.89276518655999992</v>
      </c>
      <c r="AG6">
        <f t="shared" si="2"/>
        <v>16.470673762815998</v>
      </c>
      <c r="AH6">
        <v>3.2924251842559995</v>
      </c>
      <c r="AI6">
        <v>2.3374752660479996</v>
      </c>
      <c r="AJ6">
        <v>1.9144285388799998</v>
      </c>
      <c r="AK6">
        <v>1.738358076416</v>
      </c>
      <c r="AL6">
        <v>1.4874571612159997</v>
      </c>
      <c r="AM6">
        <v>1.198611208704</v>
      </c>
      <c r="AN6">
        <v>1.16834561792</v>
      </c>
      <c r="AO6">
        <v>1.0924431697919998</v>
      </c>
      <c r="AP6">
        <v>1.0263461611519997</v>
      </c>
      <c r="AQ6">
        <v>1.2147833784319999</v>
      </c>
      <c r="AR6">
        <f t="shared" si="3"/>
        <v>58.5755146588643</v>
      </c>
      <c r="AS6">
        <v>17.3264</v>
      </c>
      <c r="AT6">
        <f t="shared" si="4"/>
        <v>13.86112</v>
      </c>
      <c r="AU6">
        <f t="shared" si="5"/>
        <v>0.6960319169267708</v>
      </c>
      <c r="AV6">
        <f t="shared" si="6"/>
        <v>1.1882642789915965</v>
      </c>
      <c r="AW6" s="59">
        <v>0.11964734</v>
      </c>
    </row>
    <row r="7" spans="1:49" x14ac:dyDescent="0.3">
      <c r="A7" t="s">
        <v>24</v>
      </c>
      <c r="B7">
        <v>6</v>
      </c>
      <c r="C7">
        <v>14</v>
      </c>
      <c r="D7">
        <v>135.99735458499933</v>
      </c>
      <c r="E7">
        <v>37.772544607998434</v>
      </c>
      <c r="F7">
        <v>9.3180588747372131</v>
      </c>
      <c r="G7">
        <v>1.1547618308475089</v>
      </c>
      <c r="H7">
        <v>1.0825094563914299</v>
      </c>
      <c r="I7">
        <v>1.0204578226474244</v>
      </c>
      <c r="J7">
        <v>0.92319066361722846</v>
      </c>
      <c r="K7">
        <v>0.89365406721809704</v>
      </c>
      <c r="L7">
        <v>0.83148390302486641</v>
      </c>
      <c r="M7">
        <v>0.9276951508662723</v>
      </c>
      <c r="N7">
        <v>0.84565105873119983</v>
      </c>
      <c r="O7">
        <v>0.75496609243123314</v>
      </c>
      <c r="P7">
        <v>0.88368882896195211</v>
      </c>
      <c r="Q7">
        <f t="shared" si="0"/>
        <v>9318.058874737213</v>
      </c>
      <c r="R7">
        <v>11.93867635</v>
      </c>
      <c r="S7">
        <v>0.96773739408935078</v>
      </c>
      <c r="T7">
        <v>0.57116173855670105</v>
      </c>
      <c r="U7">
        <v>218.27996683999999</v>
      </c>
      <c r="V7">
        <f t="shared" si="1"/>
        <v>9.4400521646079998</v>
      </c>
      <c r="W7">
        <v>1.2892696227839999</v>
      </c>
      <c r="X7">
        <v>1.1496908733439999</v>
      </c>
      <c r="Y7">
        <v>1.0573687854079998</v>
      </c>
      <c r="Z7">
        <v>0.93210955468799983</v>
      </c>
      <c r="AA7">
        <v>0.85582690252799987</v>
      </c>
      <c r="AB7">
        <v>0.781894091264</v>
      </c>
      <c r="AC7">
        <v>0.88274039859199993</v>
      </c>
      <c r="AD7">
        <v>0.82330595942399987</v>
      </c>
      <c r="AE7">
        <v>0.75650703564799993</v>
      </c>
      <c r="AF7">
        <v>0.91133894092799994</v>
      </c>
      <c r="AG7">
        <f t="shared" si="2"/>
        <v>16.589447027711998</v>
      </c>
      <c r="AH7">
        <v>3.0485197982719994</v>
      </c>
      <c r="AI7">
        <v>2.1816591047679998</v>
      </c>
      <c r="AJ7">
        <v>1.9601823820799995</v>
      </c>
      <c r="AK7">
        <v>1.7076155432959996</v>
      </c>
      <c r="AL7">
        <v>1.5341671388160001</v>
      </c>
      <c r="AM7">
        <v>1.3009310878719997</v>
      </c>
      <c r="AN7">
        <v>1.2828545233919999</v>
      </c>
      <c r="AO7">
        <v>1.1631768678399999</v>
      </c>
      <c r="AP7">
        <v>1.0972665866239999</v>
      </c>
      <c r="AQ7">
        <v>1.313073994752</v>
      </c>
      <c r="AR7">
        <f t="shared" si="3"/>
        <v>56.903959178619857</v>
      </c>
      <c r="AS7">
        <v>17.68</v>
      </c>
      <c r="AT7">
        <f t="shared" si="4"/>
        <v>14.144</v>
      </c>
      <c r="AU7">
        <f t="shared" si="5"/>
        <v>0.66742450258823527</v>
      </c>
      <c r="AV7">
        <f t="shared" si="6"/>
        <v>1.1728964244705882</v>
      </c>
      <c r="AW7" s="59">
        <v>0.12835979</v>
      </c>
    </row>
    <row r="8" spans="1:49" x14ac:dyDescent="0.3">
      <c r="A8" t="s">
        <v>24</v>
      </c>
      <c r="B8">
        <v>1</v>
      </c>
      <c r="C8">
        <v>16</v>
      </c>
      <c r="D8">
        <v>136.01891578500002</v>
      </c>
      <c r="E8">
        <v>39.102718791716761</v>
      </c>
      <c r="F8">
        <v>9.9291733789998577</v>
      </c>
      <c r="G8">
        <v>1.1655045173865557</v>
      </c>
      <c r="H8">
        <v>1.2109186404977006</v>
      </c>
      <c r="I8">
        <v>1.1516641468752569</v>
      </c>
      <c r="J8">
        <v>1.0466081802195926</v>
      </c>
      <c r="K8">
        <v>0.93424493270339037</v>
      </c>
      <c r="L8">
        <v>0.86571436404188062</v>
      </c>
      <c r="M8">
        <v>0.96544466063549828</v>
      </c>
      <c r="N8">
        <v>0.85424625344736693</v>
      </c>
      <c r="O8">
        <v>0.78862858723984919</v>
      </c>
      <c r="P8">
        <v>0.94619909595276652</v>
      </c>
      <c r="Q8">
        <f t="shared" si="0"/>
        <v>9929.173378999858</v>
      </c>
      <c r="R8">
        <v>6.0565357300000002</v>
      </c>
      <c r="S8">
        <v>0.95774820481100031</v>
      </c>
      <c r="T8">
        <v>0.5915956621305879</v>
      </c>
      <c r="U8">
        <v>229.16343902400001</v>
      </c>
      <c r="V8">
        <f t="shared" si="1"/>
        <v>9.8549020078079987</v>
      </c>
      <c r="W8">
        <v>1.237095055872</v>
      </c>
      <c r="X8">
        <v>1.2269139118079999</v>
      </c>
      <c r="Y8">
        <v>1.1482015534079997</v>
      </c>
      <c r="Z8">
        <v>1.0234530109439999</v>
      </c>
      <c r="AA8">
        <v>0.88976967372799987</v>
      </c>
      <c r="AB8">
        <v>0.82307761203199992</v>
      </c>
      <c r="AC8">
        <v>0.91936597043199986</v>
      </c>
      <c r="AD8">
        <v>0.83161083033599992</v>
      </c>
      <c r="AE8">
        <v>0.78828894310399988</v>
      </c>
      <c r="AF8">
        <v>0.96712544614399998</v>
      </c>
      <c r="AG8">
        <f t="shared" si="2"/>
        <v>16.776608649216001</v>
      </c>
      <c r="AH8">
        <v>3.0368819553279991</v>
      </c>
      <c r="AI8">
        <v>2.2643951016959996</v>
      </c>
      <c r="AJ8">
        <v>2.0034176547839997</v>
      </c>
      <c r="AK8">
        <v>1.7304064128000001</v>
      </c>
      <c r="AL8">
        <v>1.5194190469119997</v>
      </c>
      <c r="AM8">
        <v>1.2897578137599996</v>
      </c>
      <c r="AN8">
        <v>1.2963787632639998</v>
      </c>
      <c r="AO8">
        <v>1.1671352642559998</v>
      </c>
      <c r="AP8">
        <v>1.1025185766399999</v>
      </c>
      <c r="AQ8">
        <v>1.3662980597760002</v>
      </c>
      <c r="AR8">
        <f t="shared" si="3"/>
        <v>58.741919859163758</v>
      </c>
      <c r="AS8">
        <v>17.9192</v>
      </c>
      <c r="AT8">
        <f t="shared" si="4"/>
        <v>14.335360000000001</v>
      </c>
      <c r="AU8">
        <f t="shared" si="5"/>
        <v>0.6874541000580382</v>
      </c>
      <c r="AV8">
        <f t="shared" si="6"/>
        <v>1.1702955941961695</v>
      </c>
      <c r="AW8" s="59">
        <v>0.12923763999999999</v>
      </c>
    </row>
    <row r="9" spans="1:49" x14ac:dyDescent="0.3">
      <c r="A9" t="s">
        <v>24</v>
      </c>
      <c r="B9">
        <v>2</v>
      </c>
      <c r="C9">
        <v>16</v>
      </c>
      <c r="D9">
        <v>128.7095175999992</v>
      </c>
      <c r="E9">
        <v>36.385712132931154</v>
      </c>
      <c r="F9">
        <v>9.1892216646044496</v>
      </c>
      <c r="G9">
        <v>1.1217049000686721</v>
      </c>
      <c r="H9">
        <v>1.1049665453984532</v>
      </c>
      <c r="I9">
        <v>0.99610044278153187</v>
      </c>
      <c r="J9">
        <v>0.94494487206593336</v>
      </c>
      <c r="K9">
        <v>0.86228919566990492</v>
      </c>
      <c r="L9">
        <v>0.81791503580563807</v>
      </c>
      <c r="M9">
        <v>0.90129290609305035</v>
      </c>
      <c r="N9">
        <v>0.81525574153422864</v>
      </c>
      <c r="O9">
        <v>0.71924124061763595</v>
      </c>
      <c r="P9">
        <v>0.90551078456940193</v>
      </c>
      <c r="Q9">
        <f t="shared" si="0"/>
        <v>9189.221664604449</v>
      </c>
      <c r="R9">
        <v>5.3338603200000003</v>
      </c>
      <c r="S9">
        <v>0.90497708948453603</v>
      </c>
      <c r="T9">
        <v>0.55501964838487594</v>
      </c>
      <c r="U9">
        <v>220.80308203199999</v>
      </c>
      <c r="V9">
        <f t="shared" si="1"/>
        <v>9.0875411594239992</v>
      </c>
      <c r="W9">
        <v>1.1749789409279998</v>
      </c>
      <c r="X9">
        <v>1.112545614336</v>
      </c>
      <c r="Y9">
        <v>1.0025789096960001</v>
      </c>
      <c r="Z9">
        <v>0.9325302538239999</v>
      </c>
      <c r="AA9">
        <v>0.82057366476799998</v>
      </c>
      <c r="AB9">
        <v>0.76830573414399994</v>
      </c>
      <c r="AC9">
        <v>0.85219021721599997</v>
      </c>
      <c r="AD9">
        <v>0.78877600921599988</v>
      </c>
      <c r="AE9">
        <v>0.71680721049599994</v>
      </c>
      <c r="AF9">
        <v>0.91825460479999987</v>
      </c>
      <c r="AG9">
        <f t="shared" si="2"/>
        <v>15.886558884351997</v>
      </c>
      <c r="AH9">
        <v>2.9539254850559997</v>
      </c>
      <c r="AI9">
        <v>2.1546691179519999</v>
      </c>
      <c r="AJ9">
        <v>1.8645475696639997</v>
      </c>
      <c r="AK9">
        <v>1.6362957911039997</v>
      </c>
      <c r="AL9">
        <v>1.4543321661439998</v>
      </c>
      <c r="AM9">
        <v>1.200229888</v>
      </c>
      <c r="AN9">
        <v>1.1813287982079999</v>
      </c>
      <c r="AO9">
        <v>1.0936310261759998</v>
      </c>
      <c r="AP9">
        <v>1.0394080819199998</v>
      </c>
      <c r="AQ9">
        <v>1.3081909601279995</v>
      </c>
      <c r="AR9">
        <f t="shared" si="3"/>
        <v>57.202703402151364</v>
      </c>
      <c r="AS9">
        <v>17.731999999999999</v>
      </c>
      <c r="AT9">
        <f t="shared" si="4"/>
        <v>14.185600000000001</v>
      </c>
      <c r="AU9">
        <f t="shared" si="5"/>
        <v>0.64061732739002919</v>
      </c>
      <c r="AV9">
        <f t="shared" si="6"/>
        <v>1.1199074331964807</v>
      </c>
      <c r="AW9" s="59">
        <v>0.11479196</v>
      </c>
    </row>
    <row r="10" spans="1:49" x14ac:dyDescent="0.3">
      <c r="A10" t="s">
        <v>24</v>
      </c>
      <c r="B10">
        <v>3</v>
      </c>
      <c r="C10">
        <v>16</v>
      </c>
      <c r="D10">
        <v>128.94257591700116</v>
      </c>
      <c r="E10">
        <v>37.15679675464375</v>
      </c>
      <c r="F10">
        <v>9.0933337624694186</v>
      </c>
      <c r="G10">
        <v>1.0866360120935534</v>
      </c>
      <c r="H10">
        <v>1.098132197385187</v>
      </c>
      <c r="I10">
        <v>1.0095840987721219</v>
      </c>
      <c r="J10">
        <v>0.95273060782967056</v>
      </c>
      <c r="K10">
        <v>0.88601352720204796</v>
      </c>
      <c r="L10">
        <v>0.80610236621188514</v>
      </c>
      <c r="M10">
        <v>0.89582528953880802</v>
      </c>
      <c r="N10">
        <v>0.80035397820882437</v>
      </c>
      <c r="O10">
        <v>0.70343110485978499</v>
      </c>
      <c r="P10">
        <v>0.85452458036753487</v>
      </c>
      <c r="Q10">
        <f t="shared" si="0"/>
        <v>9093.3337624694177</v>
      </c>
      <c r="R10">
        <v>4.4630025399999997</v>
      </c>
      <c r="S10">
        <v>0.91344920467353574</v>
      </c>
      <c r="T10">
        <v>0.55472680797250484</v>
      </c>
      <c r="U10">
        <v>214.574494472</v>
      </c>
      <c r="V10">
        <f t="shared" si="1"/>
        <v>9.157462705663999</v>
      </c>
      <c r="W10">
        <v>1.1631622446079999</v>
      </c>
      <c r="X10">
        <v>1.1268122644479999</v>
      </c>
      <c r="Y10">
        <v>1.0340098595839997</v>
      </c>
      <c r="Z10">
        <v>0.96770362623999984</v>
      </c>
      <c r="AA10">
        <v>0.86300353484799985</v>
      </c>
      <c r="AB10">
        <v>0.77099865855999983</v>
      </c>
      <c r="AC10">
        <v>0.86031061043199986</v>
      </c>
      <c r="AD10">
        <v>0.79108872959999998</v>
      </c>
      <c r="AE10">
        <v>0.71414240767999981</v>
      </c>
      <c r="AF10">
        <v>0.86623076966399981</v>
      </c>
      <c r="AG10">
        <f t="shared" si="2"/>
        <v>15.556465293823999</v>
      </c>
      <c r="AH10">
        <v>2.7480776227839998</v>
      </c>
      <c r="AI10">
        <v>2.0403986836480001</v>
      </c>
      <c r="AJ10">
        <v>1.8636420541439997</v>
      </c>
      <c r="AK10">
        <v>1.7149890268159997</v>
      </c>
      <c r="AL10">
        <v>1.4856427555839997</v>
      </c>
      <c r="AM10">
        <v>1.1951938718719999</v>
      </c>
      <c r="AN10">
        <v>1.1554569262079999</v>
      </c>
      <c r="AO10">
        <v>1.08092681216</v>
      </c>
      <c r="AP10">
        <v>1.042762426368</v>
      </c>
      <c r="AQ10">
        <v>1.2293751142399998</v>
      </c>
      <c r="AR10">
        <f t="shared" si="3"/>
        <v>58.865960439609388</v>
      </c>
      <c r="AS10">
        <v>17.7424</v>
      </c>
      <c r="AT10">
        <f t="shared" si="4"/>
        <v>14.19392</v>
      </c>
      <c r="AU10">
        <f t="shared" si="5"/>
        <v>0.6451679807737396</v>
      </c>
      <c r="AV10">
        <f t="shared" si="6"/>
        <v>1.0959949960140678</v>
      </c>
      <c r="AW10" s="59">
        <v>0.11667099</v>
      </c>
    </row>
    <row r="11" spans="1:49" x14ac:dyDescent="0.3">
      <c r="A11" t="s">
        <v>24</v>
      </c>
      <c r="B11">
        <v>4</v>
      </c>
      <c r="C11">
        <v>16</v>
      </c>
      <c r="D11">
        <v>128.24556228499924</v>
      </c>
      <c r="E11">
        <v>36.251224091213281</v>
      </c>
      <c r="F11">
        <v>8.8343626554718089</v>
      </c>
      <c r="G11">
        <v>1.074199194183173</v>
      </c>
      <c r="H11">
        <v>1.1009327202554702</v>
      </c>
      <c r="I11">
        <v>1.0229662236427457</v>
      </c>
      <c r="J11">
        <v>0.91811624209351439</v>
      </c>
      <c r="K11">
        <v>0.84593409865427305</v>
      </c>
      <c r="L11">
        <v>0.77405238378295693</v>
      </c>
      <c r="M11">
        <v>0.85494439155324153</v>
      </c>
      <c r="N11">
        <v>0.77295526309951712</v>
      </c>
      <c r="O11">
        <v>0.66485175103254091</v>
      </c>
      <c r="P11">
        <v>0.80541038717437563</v>
      </c>
      <c r="Q11">
        <f t="shared" si="0"/>
        <v>8834.3626554718085</v>
      </c>
      <c r="R11">
        <v>6.0020136099999997</v>
      </c>
      <c r="S11">
        <v>0.91875039202749509</v>
      </c>
      <c r="T11">
        <v>0.5555883711340206</v>
      </c>
      <c r="U11">
        <v>221.32629053600002</v>
      </c>
      <c r="V11">
        <f t="shared" si="1"/>
        <v>8.8030326824959992</v>
      </c>
      <c r="W11">
        <v>1.1489225912319998</v>
      </c>
      <c r="X11">
        <v>1.1199517189119998</v>
      </c>
      <c r="Y11">
        <v>1.0296667596799998</v>
      </c>
      <c r="Z11">
        <v>0.91459992166399995</v>
      </c>
      <c r="AA11">
        <v>0.80833176985599986</v>
      </c>
      <c r="AB11">
        <v>0.72835168972799991</v>
      </c>
      <c r="AC11">
        <v>0.8125500098559999</v>
      </c>
      <c r="AD11">
        <v>0.75289622220800001</v>
      </c>
      <c r="AE11">
        <v>0.66712984166399991</v>
      </c>
      <c r="AF11">
        <v>0.82063215769599995</v>
      </c>
      <c r="AG11">
        <f t="shared" si="2"/>
        <v>15.580090812416</v>
      </c>
      <c r="AH11">
        <v>2.9544665446399998</v>
      </c>
      <c r="AI11">
        <v>2.1766759572479999</v>
      </c>
      <c r="AJ11">
        <v>1.8724733614079998</v>
      </c>
      <c r="AK11">
        <v>1.6224869606399999</v>
      </c>
      <c r="AL11">
        <v>1.416527736832</v>
      </c>
      <c r="AM11">
        <v>1.1824694103039999</v>
      </c>
      <c r="AN11">
        <v>1.1432195307519999</v>
      </c>
      <c r="AO11">
        <v>1.0634396764159999</v>
      </c>
      <c r="AP11">
        <v>0.98805129113599988</v>
      </c>
      <c r="AQ11">
        <v>1.1602803430399999</v>
      </c>
      <c r="AR11">
        <f t="shared" si="3"/>
        <v>56.501805981007095</v>
      </c>
      <c r="AS11">
        <v>17.2744</v>
      </c>
      <c r="AT11">
        <f t="shared" si="4"/>
        <v>13.819520000000001</v>
      </c>
      <c r="AU11">
        <f t="shared" si="5"/>
        <v>0.63699988729680901</v>
      </c>
      <c r="AV11">
        <f t="shared" si="6"/>
        <v>1.1273973924142082</v>
      </c>
      <c r="AW11" s="59">
        <v>0.11917418</v>
      </c>
    </row>
    <row r="12" spans="1:49" x14ac:dyDescent="0.3">
      <c r="A12" t="s">
        <v>24</v>
      </c>
      <c r="B12">
        <v>5</v>
      </c>
      <c r="C12">
        <v>16</v>
      </c>
      <c r="D12">
        <v>132.93148710000003</v>
      </c>
      <c r="E12">
        <v>38.222985208272647</v>
      </c>
      <c r="F12">
        <v>9.8347411624034855</v>
      </c>
      <c r="G12">
        <v>1.2573160170292903</v>
      </c>
      <c r="H12">
        <v>1.2826346669798456</v>
      </c>
      <c r="I12">
        <v>1.1036568598043781</v>
      </c>
      <c r="J12">
        <v>1.0500488296593953</v>
      </c>
      <c r="K12">
        <v>0.93728820421048209</v>
      </c>
      <c r="L12">
        <v>0.84369633172471481</v>
      </c>
      <c r="M12">
        <v>0.94542383938412689</v>
      </c>
      <c r="N12">
        <v>0.82640859943997214</v>
      </c>
      <c r="O12">
        <v>0.7166320026231322</v>
      </c>
      <c r="P12">
        <v>0.87163581154814929</v>
      </c>
      <c r="Q12">
        <f t="shared" si="0"/>
        <v>9834.7411624034849</v>
      </c>
      <c r="R12">
        <v>6.6085185800000001</v>
      </c>
      <c r="S12">
        <v>0.95554690721649482</v>
      </c>
      <c r="T12">
        <v>0.57555894432989685</v>
      </c>
      <c r="U12">
        <v>223.33991576</v>
      </c>
      <c r="V12">
        <f t="shared" si="1"/>
        <v>9.7556766295040003</v>
      </c>
      <c r="W12">
        <v>1.3487310586879997</v>
      </c>
      <c r="X12">
        <v>1.3091144734719999</v>
      </c>
      <c r="Y12">
        <v>1.1031305026559997</v>
      </c>
      <c r="Z12">
        <v>1.0351538462719998</v>
      </c>
      <c r="AA12">
        <v>0.88761668403199989</v>
      </c>
      <c r="AB12">
        <v>0.78301220608</v>
      </c>
      <c r="AC12">
        <v>0.88902838835199982</v>
      </c>
      <c r="AD12">
        <v>0.79881767014399996</v>
      </c>
      <c r="AE12">
        <v>0.71246636031999988</v>
      </c>
      <c r="AF12">
        <v>0.88860543948799986</v>
      </c>
      <c r="AG12">
        <f t="shared" si="2"/>
        <v>17.192700342271998</v>
      </c>
      <c r="AH12">
        <v>3.4748410045439995</v>
      </c>
      <c r="AI12">
        <v>2.4620314567679999</v>
      </c>
      <c r="AJ12">
        <v>1.9889046594559998</v>
      </c>
      <c r="AK12">
        <v>1.7886529955839996</v>
      </c>
      <c r="AL12">
        <v>1.5541042283520001</v>
      </c>
      <c r="AM12">
        <v>1.2486654069759999</v>
      </c>
      <c r="AN12">
        <v>1.2192502133759999</v>
      </c>
      <c r="AO12">
        <v>1.1244073052159997</v>
      </c>
      <c r="AP12">
        <v>1.0613125585919998</v>
      </c>
      <c r="AQ12">
        <v>1.2705305134079998</v>
      </c>
      <c r="AR12">
        <f t="shared" si="3"/>
        <v>56.743131883230383</v>
      </c>
      <c r="AS12">
        <v>17.6904</v>
      </c>
      <c r="AT12">
        <f t="shared" si="4"/>
        <v>14.152320000000001</v>
      </c>
      <c r="AU12">
        <f t="shared" si="5"/>
        <v>0.68933409006466784</v>
      </c>
      <c r="AV12">
        <f t="shared" si="6"/>
        <v>1.2148326452674894</v>
      </c>
      <c r="AW12" s="59">
        <v>0.12808638999999999</v>
      </c>
    </row>
    <row r="13" spans="1:49" x14ac:dyDescent="0.3">
      <c r="A13" t="s">
        <v>24</v>
      </c>
      <c r="B13">
        <v>6</v>
      </c>
      <c r="C13">
        <v>16</v>
      </c>
      <c r="D13">
        <v>129.94796738099927</v>
      </c>
      <c r="E13">
        <v>37.170431255626319</v>
      </c>
      <c r="F13">
        <v>9.2421519748811019</v>
      </c>
      <c r="G13">
        <v>1.1220197259728546</v>
      </c>
      <c r="H13">
        <v>1.1082750444952501</v>
      </c>
      <c r="I13">
        <v>1.0310379216816741</v>
      </c>
      <c r="J13">
        <v>0.93463308493651609</v>
      </c>
      <c r="K13">
        <v>0.88514217106073867</v>
      </c>
      <c r="L13">
        <v>0.82126759090822588</v>
      </c>
      <c r="M13">
        <v>0.91785581506400504</v>
      </c>
      <c r="N13">
        <v>0.81381670890906621</v>
      </c>
      <c r="O13">
        <v>0.72324287984630575</v>
      </c>
      <c r="P13">
        <v>0.88486103200646604</v>
      </c>
      <c r="Q13">
        <f t="shared" si="0"/>
        <v>9242.1519748811024</v>
      </c>
      <c r="R13">
        <v>9.1159001100000001</v>
      </c>
      <c r="S13">
        <v>0.96706678350515463</v>
      </c>
      <c r="T13">
        <v>0.55893375807559764</v>
      </c>
      <c r="U13">
        <v>211.89247664000001</v>
      </c>
      <c r="V13">
        <f t="shared" si="1"/>
        <v>9.3806390978559993</v>
      </c>
      <c r="W13">
        <v>1.2471513400319998</v>
      </c>
      <c r="X13">
        <v>1.1744637532159996</v>
      </c>
      <c r="Y13">
        <v>1.070520695296</v>
      </c>
      <c r="Z13">
        <v>0.94281488537599989</v>
      </c>
      <c r="AA13">
        <v>0.84879087820799992</v>
      </c>
      <c r="AB13">
        <v>0.77724052889599982</v>
      </c>
      <c r="AC13">
        <v>0.8815581665279999</v>
      </c>
      <c r="AD13">
        <v>0.80147347404799985</v>
      </c>
      <c r="AE13">
        <v>0.72910984806399992</v>
      </c>
      <c r="AF13">
        <v>0.90751552819199999</v>
      </c>
      <c r="AG13">
        <f t="shared" si="2"/>
        <v>16.768425263615995</v>
      </c>
      <c r="AH13">
        <v>3.101191555072</v>
      </c>
      <c r="AI13">
        <v>2.2110855470079995</v>
      </c>
      <c r="AJ13">
        <v>1.9702060451839998</v>
      </c>
      <c r="AK13">
        <v>1.7062589573119999</v>
      </c>
      <c r="AL13">
        <v>1.5349579182079998</v>
      </c>
      <c r="AM13">
        <v>1.3095430466559996</v>
      </c>
      <c r="AN13">
        <v>1.300040195584</v>
      </c>
      <c r="AO13">
        <v>1.182031838208</v>
      </c>
      <c r="AP13">
        <v>1.10930713088</v>
      </c>
      <c r="AQ13">
        <v>1.3438030295039998</v>
      </c>
      <c r="AR13">
        <f t="shared" si="3"/>
        <v>55.942278123217925</v>
      </c>
      <c r="AS13">
        <v>17.9712</v>
      </c>
      <c r="AT13">
        <f t="shared" si="4"/>
        <v>14.37696</v>
      </c>
      <c r="AU13">
        <f t="shared" si="5"/>
        <v>0.65247723425925919</v>
      </c>
      <c r="AV13">
        <f t="shared" si="6"/>
        <v>1.166340120833333</v>
      </c>
      <c r="AW13" s="59">
        <v>0.12690441999999999</v>
      </c>
    </row>
    <row r="14" spans="1:49" x14ac:dyDescent="0.3">
      <c r="A14" t="s">
        <v>24</v>
      </c>
      <c r="B14">
        <v>1</v>
      </c>
      <c r="C14">
        <v>18</v>
      </c>
      <c r="D14">
        <v>129.00749654600006</v>
      </c>
      <c r="E14">
        <v>38.936893810730282</v>
      </c>
      <c r="F14">
        <v>9.7257222359899984</v>
      </c>
      <c r="G14">
        <v>1.1020979726203064</v>
      </c>
      <c r="H14">
        <v>1.1800524216942869</v>
      </c>
      <c r="I14">
        <v>1.137463051397674</v>
      </c>
      <c r="J14">
        <v>1.0399807274125126</v>
      </c>
      <c r="K14">
        <v>0.94152817778243358</v>
      </c>
      <c r="L14">
        <v>0.85180032086272961</v>
      </c>
      <c r="M14">
        <v>0.95419431516559272</v>
      </c>
      <c r="N14">
        <v>0.86571664277379701</v>
      </c>
      <c r="O14">
        <v>0.75168980778667416</v>
      </c>
      <c r="P14">
        <v>0.90119879849399176</v>
      </c>
      <c r="Q14">
        <f t="shared" si="0"/>
        <v>9725.7222359899988</v>
      </c>
      <c r="R14">
        <v>3.7877778499999999</v>
      </c>
      <c r="S14">
        <v>0.94646258226804114</v>
      </c>
      <c r="T14">
        <v>0.57486207892783503</v>
      </c>
      <c r="U14">
        <v>222.653568904</v>
      </c>
      <c r="V14">
        <f t="shared" si="1"/>
        <v>9.8184732871680005</v>
      </c>
      <c r="W14">
        <v>1.2126506362879999</v>
      </c>
      <c r="X14">
        <v>1.2256338165759999</v>
      </c>
      <c r="Y14">
        <v>1.1607415372799998</v>
      </c>
      <c r="Z14">
        <v>1.036829893632</v>
      </c>
      <c r="AA14">
        <v>0.90037826611199989</v>
      </c>
      <c r="AB14">
        <v>0.81457476505599991</v>
      </c>
      <c r="AC14">
        <v>0.9207056834559999</v>
      </c>
      <c r="AD14">
        <v>0.85634433996799997</v>
      </c>
      <c r="AE14">
        <v>0.76353293619199991</v>
      </c>
      <c r="AF14">
        <v>0.92708141260800003</v>
      </c>
      <c r="AG14">
        <f t="shared" si="2"/>
        <v>16.856712464383996</v>
      </c>
      <c r="AH14">
        <v>3.0523353369599993</v>
      </c>
      <c r="AI14">
        <v>2.2596695480319999</v>
      </c>
      <c r="AJ14">
        <v>1.9870947532800001</v>
      </c>
      <c r="AK14">
        <v>1.7290228300799997</v>
      </c>
      <c r="AL14">
        <v>1.5364213662719999</v>
      </c>
      <c r="AM14">
        <v>1.3072044543999999</v>
      </c>
      <c r="AN14">
        <v>1.3110334914559998</v>
      </c>
      <c r="AO14">
        <v>1.213162449408</v>
      </c>
      <c r="AP14">
        <v>1.1087154524159999</v>
      </c>
      <c r="AQ14">
        <v>1.3520527820799999</v>
      </c>
      <c r="AR14">
        <f t="shared" si="3"/>
        <v>58.246667657843346</v>
      </c>
      <c r="AS14">
        <v>18.106400000000001</v>
      </c>
      <c r="AT14">
        <f t="shared" si="4"/>
        <v>14.485120000000002</v>
      </c>
      <c r="AU14">
        <f t="shared" si="5"/>
        <v>0.67783168431935659</v>
      </c>
      <c r="AV14">
        <f t="shared" si="6"/>
        <v>1.1637261178632965</v>
      </c>
      <c r="AW14" s="59">
        <v>0.12570492</v>
      </c>
    </row>
    <row r="15" spans="1:49" x14ac:dyDescent="0.3">
      <c r="A15" t="s">
        <v>24</v>
      </c>
      <c r="B15">
        <v>2</v>
      </c>
      <c r="C15">
        <v>18</v>
      </c>
      <c r="D15" s="16">
        <v>124.01889869999999</v>
      </c>
      <c r="E15" s="16">
        <v>37.619273710000002</v>
      </c>
      <c r="F15">
        <v>9.4361073779779439</v>
      </c>
      <c r="G15">
        <v>1.0590133736839444</v>
      </c>
      <c r="H15">
        <v>1.1635232501721486</v>
      </c>
      <c r="I15">
        <v>1.0539546691921293</v>
      </c>
      <c r="J15">
        <v>0.99220511725450777</v>
      </c>
      <c r="K15">
        <v>0.91421845435424554</v>
      </c>
      <c r="L15">
        <v>0.83553209504912251</v>
      </c>
      <c r="M15">
        <v>0.93826475283560662</v>
      </c>
      <c r="N15">
        <v>0.86069985892983358</v>
      </c>
      <c r="O15">
        <v>0.72175326980275045</v>
      </c>
      <c r="P15">
        <v>0.89694253670365465</v>
      </c>
      <c r="Q15">
        <f t="shared" si="0"/>
        <v>9436.1073779779435</v>
      </c>
      <c r="R15">
        <v>3.5032511500000001</v>
      </c>
      <c r="S15">
        <v>0.89568155518899972</v>
      </c>
      <c r="T15">
        <v>0.56253579271477294</v>
      </c>
      <c r="U15">
        <v>224.81238956799999</v>
      </c>
      <c r="V15">
        <f t="shared" si="1"/>
        <v>9.3857122344959976</v>
      </c>
      <c r="W15">
        <v>1.159123982848</v>
      </c>
      <c r="X15">
        <v>1.1789227141119998</v>
      </c>
      <c r="Y15">
        <v>1.06508872704</v>
      </c>
      <c r="Z15">
        <v>0.97686114406399993</v>
      </c>
      <c r="AA15">
        <v>0.86678757734399992</v>
      </c>
      <c r="AB15">
        <v>0.78548803174399984</v>
      </c>
      <c r="AC15">
        <v>0.8868045322239998</v>
      </c>
      <c r="AD15">
        <v>0.8336175877119999</v>
      </c>
      <c r="AE15">
        <v>0.72022229759999989</v>
      </c>
      <c r="AF15">
        <v>0.91279563980799994</v>
      </c>
      <c r="AG15">
        <f t="shared" si="2"/>
        <v>16.325952135167999</v>
      </c>
      <c r="AH15">
        <v>3.0828315248639995</v>
      </c>
      <c r="AI15">
        <v>2.2334905881599996</v>
      </c>
      <c r="AJ15">
        <v>1.894128118272</v>
      </c>
      <c r="AK15">
        <v>1.6376906224639998</v>
      </c>
      <c r="AL15">
        <v>1.4646527933439999</v>
      </c>
      <c r="AM15">
        <v>1.2266338206719998</v>
      </c>
      <c r="AN15">
        <v>1.228439227392</v>
      </c>
      <c r="AO15">
        <v>1.1567055252479999</v>
      </c>
      <c r="AP15">
        <v>1.069625303552</v>
      </c>
      <c r="AQ15">
        <v>1.3317546112</v>
      </c>
      <c r="AR15">
        <f t="shared" si="3"/>
        <v>57.489524389074262</v>
      </c>
      <c r="AS15">
        <v>18.044</v>
      </c>
      <c r="AT15">
        <f t="shared" si="4"/>
        <v>14.435200000000002</v>
      </c>
      <c r="AU15">
        <f t="shared" si="5"/>
        <v>0.65019620334293926</v>
      </c>
      <c r="AV15">
        <f t="shared" si="6"/>
        <v>1.1309820532564838</v>
      </c>
      <c r="AW15" s="59">
        <v>0.11450876</v>
      </c>
    </row>
    <row r="16" spans="1:49" x14ac:dyDescent="0.3">
      <c r="A16" t="s">
        <v>24</v>
      </c>
      <c r="B16">
        <v>3</v>
      </c>
      <c r="C16">
        <v>18</v>
      </c>
      <c r="D16">
        <v>131.42020960400095</v>
      </c>
      <c r="E16">
        <v>38.591203610512835</v>
      </c>
      <c r="F16">
        <v>9.2634632499190026</v>
      </c>
      <c r="G16">
        <v>1.0844227049971713</v>
      </c>
      <c r="H16">
        <v>1.1449478523865506</v>
      </c>
      <c r="I16">
        <v>1.0533717855548472</v>
      </c>
      <c r="J16">
        <v>0.9766670291554479</v>
      </c>
      <c r="K16">
        <v>0.90360626244760145</v>
      </c>
      <c r="L16">
        <v>0.80505105911597885</v>
      </c>
      <c r="M16">
        <v>0.91091711449204826</v>
      </c>
      <c r="N16">
        <v>0.84200918162145855</v>
      </c>
      <c r="O16">
        <v>0.71551983936601993</v>
      </c>
      <c r="P16">
        <v>0.82695042078187908</v>
      </c>
      <c r="Q16">
        <f t="shared" si="0"/>
        <v>9263.4632499190029</v>
      </c>
      <c r="R16">
        <v>3.5052471199999999</v>
      </c>
      <c r="S16">
        <v>0.93829259958762889</v>
      </c>
      <c r="T16">
        <v>0.5583906350515464</v>
      </c>
      <c r="U16">
        <v>210.81712600000003</v>
      </c>
      <c r="V16">
        <f t="shared" si="1"/>
        <v>9.3696593003519997</v>
      </c>
      <c r="W16">
        <v>1.193229859328</v>
      </c>
      <c r="X16">
        <v>1.1824019184639998</v>
      </c>
      <c r="Y16">
        <v>1.0788469386239998</v>
      </c>
      <c r="Z16">
        <v>0.98493766758399981</v>
      </c>
      <c r="AA16">
        <v>0.8804749224959999</v>
      </c>
      <c r="AB16">
        <v>0.77617978214399996</v>
      </c>
      <c r="AC16">
        <v>0.87475161446399996</v>
      </c>
      <c r="AD16">
        <v>0.82986054195199987</v>
      </c>
      <c r="AE16">
        <v>0.72407158220799994</v>
      </c>
      <c r="AF16">
        <v>0.84490447308799987</v>
      </c>
      <c r="AG16">
        <f t="shared" si="2"/>
        <v>15.904199001599997</v>
      </c>
      <c r="AH16">
        <v>2.8287303715839998</v>
      </c>
      <c r="AI16">
        <v>2.0719488691199999</v>
      </c>
      <c r="AJ16">
        <v>1.8645441950719999</v>
      </c>
      <c r="AK16">
        <v>1.7123658439679998</v>
      </c>
      <c r="AL16">
        <v>1.5430591887359997</v>
      </c>
      <c r="AM16">
        <v>1.2584708464639998</v>
      </c>
      <c r="AN16">
        <v>1.1861769620479998</v>
      </c>
      <c r="AO16">
        <v>1.1568483829759999</v>
      </c>
      <c r="AP16">
        <v>1.0648795023359998</v>
      </c>
      <c r="AQ16">
        <v>1.2171748392959998</v>
      </c>
      <c r="AR16">
        <f t="shared" si="3"/>
        <v>58.91311658895485</v>
      </c>
      <c r="AS16">
        <v>17.9712</v>
      </c>
      <c r="AT16">
        <f t="shared" si="4"/>
        <v>14.37696</v>
      </c>
      <c r="AU16">
        <f t="shared" si="5"/>
        <v>0.6517135263888888</v>
      </c>
      <c r="AV16">
        <f t="shared" si="6"/>
        <v>1.1062282291666665</v>
      </c>
      <c r="AW16" s="59">
        <v>0.12218576</v>
      </c>
    </row>
    <row r="17" spans="1:49" x14ac:dyDescent="0.3">
      <c r="A17" t="s">
        <v>24</v>
      </c>
      <c r="B17">
        <v>4</v>
      </c>
      <c r="C17">
        <v>18</v>
      </c>
      <c r="D17" s="16">
        <v>127.1586504</v>
      </c>
      <c r="E17" s="16">
        <v>37.168310169999998</v>
      </c>
      <c r="F17">
        <v>8.776689309559929</v>
      </c>
      <c r="G17">
        <v>0.9989109434541118</v>
      </c>
      <c r="H17">
        <v>1.0862874463911845</v>
      </c>
      <c r="I17">
        <v>1.0245119141926211</v>
      </c>
      <c r="J17">
        <v>0.91889416647632705</v>
      </c>
      <c r="K17">
        <v>0.85270061133028718</v>
      </c>
      <c r="L17">
        <v>0.78336867018960366</v>
      </c>
      <c r="M17">
        <v>0.85668111672834679</v>
      </c>
      <c r="N17">
        <v>0.80593334273992867</v>
      </c>
      <c r="O17">
        <v>0.67274064658816868</v>
      </c>
      <c r="P17">
        <v>0.77666045146934992</v>
      </c>
      <c r="Q17">
        <f t="shared" si="0"/>
        <v>8776.6893095599298</v>
      </c>
      <c r="R17">
        <v>4.0267318599999999</v>
      </c>
      <c r="S17">
        <v>0.93225027463917531</v>
      </c>
      <c r="T17">
        <v>0.56117761347079409</v>
      </c>
      <c r="U17">
        <v>220.81639684000001</v>
      </c>
      <c r="V17">
        <f t="shared" si="1"/>
        <v>8.9508330629119985</v>
      </c>
      <c r="W17">
        <v>1.1225670277119999</v>
      </c>
      <c r="X17">
        <v>1.1362487485439998</v>
      </c>
      <c r="Y17">
        <v>1.0611022090239999</v>
      </c>
      <c r="Z17">
        <v>0.93205781094399986</v>
      </c>
      <c r="AA17">
        <v>0.82748595404799985</v>
      </c>
      <c r="AB17">
        <v>0.75077022924799985</v>
      </c>
      <c r="AC17">
        <v>0.83112038963199997</v>
      </c>
      <c r="AD17">
        <v>0.79772205260799989</v>
      </c>
      <c r="AE17">
        <v>0.68375420671999998</v>
      </c>
      <c r="AF17">
        <v>0.80800443443199987</v>
      </c>
      <c r="AG17">
        <f t="shared" si="2"/>
        <v>15.752423351808</v>
      </c>
      <c r="AH17">
        <v>2.9421796551679993</v>
      </c>
      <c r="AI17">
        <v>2.1671742310399997</v>
      </c>
      <c r="AJ17">
        <v>1.8708288102399997</v>
      </c>
      <c r="AK17">
        <v>1.6097118801919998</v>
      </c>
      <c r="AL17">
        <v>1.4434423577599997</v>
      </c>
      <c r="AM17">
        <v>1.2328239472639999</v>
      </c>
      <c r="AN17">
        <v>1.1869373701119998</v>
      </c>
      <c r="AO17">
        <v>1.1179595847679999</v>
      </c>
      <c r="AP17">
        <v>1.013139132928</v>
      </c>
      <c r="AQ17">
        <v>1.168226382336</v>
      </c>
      <c r="AR17">
        <f t="shared" si="3"/>
        <v>56.821943284584577</v>
      </c>
      <c r="AS17">
        <v>17.492799999999999</v>
      </c>
      <c r="AT17">
        <f t="shared" si="4"/>
        <v>13.99424</v>
      </c>
      <c r="AU17">
        <f t="shared" si="5"/>
        <v>0.63960837193816877</v>
      </c>
      <c r="AV17">
        <f t="shared" si="6"/>
        <v>1.1256362154577884</v>
      </c>
      <c r="AW17" s="59">
        <v>0.12307422</v>
      </c>
    </row>
    <row r="18" spans="1:49" x14ac:dyDescent="0.3">
      <c r="A18" t="s">
        <v>24</v>
      </c>
      <c r="B18">
        <v>5</v>
      </c>
      <c r="C18">
        <v>18</v>
      </c>
      <c r="D18">
        <v>136.51782074299837</v>
      </c>
      <c r="E18">
        <v>40.379030600214499</v>
      </c>
      <c r="F18">
        <v>10.077243814606581</v>
      </c>
      <c r="G18">
        <v>1.2075914010822335</v>
      </c>
      <c r="H18">
        <v>1.3175943043702389</v>
      </c>
      <c r="I18">
        <v>1.1556438521231582</v>
      </c>
      <c r="J18">
        <v>1.1193739675817773</v>
      </c>
      <c r="K18">
        <v>0.99459121006063411</v>
      </c>
      <c r="L18">
        <v>0.86206867530517906</v>
      </c>
      <c r="M18">
        <v>0.9499688451595979</v>
      </c>
      <c r="N18">
        <v>0.88331621978993435</v>
      </c>
      <c r="O18">
        <v>0.74700426694678201</v>
      </c>
      <c r="P18">
        <v>0.84009107218704626</v>
      </c>
      <c r="Q18">
        <f t="shared" si="0"/>
        <v>10077.24381460658</v>
      </c>
      <c r="R18">
        <v>5.5428734500000001</v>
      </c>
      <c r="S18">
        <v>0.98925310350515461</v>
      </c>
      <c r="T18">
        <v>0.58146732371134013</v>
      </c>
      <c r="U18">
        <v>221.04250646400001</v>
      </c>
      <c r="V18">
        <f t="shared" si="1"/>
        <v>10.041549566463997</v>
      </c>
      <c r="W18">
        <v>1.3373204382719996</v>
      </c>
      <c r="X18">
        <v>1.3539605514239998</v>
      </c>
      <c r="Y18">
        <v>1.1602162257919999</v>
      </c>
      <c r="Z18">
        <v>1.0951687152639999</v>
      </c>
      <c r="AA18">
        <v>0.94263940659199985</v>
      </c>
      <c r="AB18">
        <v>0.80560172492799986</v>
      </c>
      <c r="AC18">
        <v>0.89447497983999991</v>
      </c>
      <c r="AD18">
        <v>0.85634996428799992</v>
      </c>
      <c r="AE18">
        <v>0.74195804467199988</v>
      </c>
      <c r="AF18">
        <v>0.85385951539199989</v>
      </c>
      <c r="AG18">
        <f t="shared" si="2"/>
        <v>17.992034324991995</v>
      </c>
      <c r="AH18">
        <v>3.6587607679999996</v>
      </c>
      <c r="AI18">
        <v>2.5703041162239995</v>
      </c>
      <c r="AJ18">
        <v>2.0732919567359995</v>
      </c>
      <c r="AK18">
        <v>1.8520165847039998</v>
      </c>
      <c r="AL18">
        <v>1.6434308034559999</v>
      </c>
      <c r="AM18">
        <v>1.3387512652799998</v>
      </c>
      <c r="AN18">
        <v>1.2833280911359999</v>
      </c>
      <c r="AO18">
        <v>1.218997118976</v>
      </c>
      <c r="AP18">
        <v>1.1003284664319999</v>
      </c>
      <c r="AQ18">
        <v>1.2528251540479998</v>
      </c>
      <c r="AR18">
        <f t="shared" si="3"/>
        <v>55.811084978398995</v>
      </c>
      <c r="AS18">
        <v>17.9816</v>
      </c>
      <c r="AT18">
        <f t="shared" si="4"/>
        <v>14.385280000000002</v>
      </c>
      <c r="AU18">
        <f t="shared" si="5"/>
        <v>0.69804338646616515</v>
      </c>
      <c r="AV18">
        <f t="shared" si="6"/>
        <v>1.2507253473684206</v>
      </c>
      <c r="AW18" s="59">
        <v>0.13607772000000001</v>
      </c>
    </row>
    <row r="19" spans="1:49" x14ac:dyDescent="0.3">
      <c r="A19" t="s">
        <v>24</v>
      </c>
      <c r="B19">
        <v>6</v>
      </c>
      <c r="C19">
        <v>18</v>
      </c>
      <c r="D19" s="16">
        <v>135.46548999999999</v>
      </c>
      <c r="E19" s="16">
        <v>39.634612779999998</v>
      </c>
      <c r="F19">
        <v>9.8162779315521362</v>
      </c>
      <c r="G19">
        <v>1.1763399490719553</v>
      </c>
      <c r="H19">
        <v>1.1862755160048155</v>
      </c>
      <c r="I19">
        <v>1.0887582344102782</v>
      </c>
      <c r="J19">
        <v>1.0006568098370703</v>
      </c>
      <c r="K19">
        <v>0.94294799459133172</v>
      </c>
      <c r="L19">
        <v>0.86333446739064068</v>
      </c>
      <c r="M19">
        <v>0.97855475479819043</v>
      </c>
      <c r="N19">
        <v>0.87689964654585306</v>
      </c>
      <c r="O19">
        <v>0.77577863406634318</v>
      </c>
      <c r="P19">
        <v>0.92673192483565758</v>
      </c>
      <c r="Q19">
        <f t="shared" si="0"/>
        <v>9816.2779315521366</v>
      </c>
      <c r="R19">
        <v>8.2039851800000001</v>
      </c>
      <c r="S19">
        <v>0.97868891931271107</v>
      </c>
      <c r="T19">
        <v>0.58400931601374195</v>
      </c>
      <c r="U19">
        <v>222.51230185600002</v>
      </c>
      <c r="V19">
        <f t="shared" si="1"/>
        <v>10.044440466944</v>
      </c>
      <c r="W19">
        <v>1.3266837242879999</v>
      </c>
      <c r="X19">
        <v>1.2541918638079999</v>
      </c>
      <c r="Y19">
        <v>1.14118577664</v>
      </c>
      <c r="Z19">
        <v>1.0157893125119999</v>
      </c>
      <c r="AA19">
        <v>0.91744020326399989</v>
      </c>
      <c r="AB19">
        <v>0.82630934630399988</v>
      </c>
      <c r="AC19">
        <v>0.94744482559999987</v>
      </c>
      <c r="AD19">
        <v>0.86988095334399995</v>
      </c>
      <c r="AE19">
        <v>0.78665901516799974</v>
      </c>
      <c r="AF19">
        <v>0.95885544601599992</v>
      </c>
      <c r="AG19">
        <f t="shared" si="2"/>
        <v>17.430573082624001</v>
      </c>
      <c r="AH19">
        <v>3.2800888007679996</v>
      </c>
      <c r="AI19">
        <v>2.2877990220799997</v>
      </c>
      <c r="AJ19">
        <v>2.0269205632</v>
      </c>
      <c r="AK19">
        <v>1.7498541864959998</v>
      </c>
      <c r="AL19">
        <v>1.5865565547519997</v>
      </c>
      <c r="AM19">
        <v>1.3617029903359998</v>
      </c>
      <c r="AN19">
        <v>1.35902693888</v>
      </c>
      <c r="AO19">
        <v>1.2353942615039999</v>
      </c>
      <c r="AP19">
        <v>1.146149801472</v>
      </c>
      <c r="AQ19">
        <v>1.3970799631359998</v>
      </c>
      <c r="AR19">
        <f t="shared" si="3"/>
        <v>57.625417244353208</v>
      </c>
      <c r="AS19">
        <v>18.2728</v>
      </c>
      <c r="AT19">
        <f t="shared" si="4"/>
        <v>14.61824</v>
      </c>
      <c r="AU19">
        <f t="shared" si="5"/>
        <v>0.68711694889015362</v>
      </c>
      <c r="AV19">
        <f t="shared" si="6"/>
        <v>1.1923852038702334</v>
      </c>
      <c r="AW19" s="59">
        <v>0.13303724</v>
      </c>
    </row>
    <row r="20" spans="1:49" x14ac:dyDescent="0.3">
      <c r="A20" t="s">
        <v>24</v>
      </c>
      <c r="B20">
        <v>1</v>
      </c>
      <c r="C20">
        <v>20</v>
      </c>
      <c r="D20">
        <v>140.55167841800014</v>
      </c>
      <c r="E20">
        <v>42.122649163172461</v>
      </c>
      <c r="F20">
        <v>10.560330291405105</v>
      </c>
      <c r="G20">
        <v>1.3005731379272225</v>
      </c>
      <c r="H20">
        <v>1.2407931018136491</v>
      </c>
      <c r="I20">
        <v>1.2307431808243954</v>
      </c>
      <c r="J20">
        <v>1.1324448015096682</v>
      </c>
      <c r="K20">
        <v>1.0169219307744628</v>
      </c>
      <c r="L20">
        <v>0.94046267503731684</v>
      </c>
      <c r="M20">
        <v>1.0166588743694867</v>
      </c>
      <c r="N20">
        <v>0.94617232630177694</v>
      </c>
      <c r="O20">
        <v>0.80918930708426617</v>
      </c>
      <c r="P20">
        <v>0.92637095576286099</v>
      </c>
      <c r="Q20">
        <f t="shared" si="0"/>
        <v>10560.330291405106</v>
      </c>
      <c r="R20">
        <v>5.2511379399999996</v>
      </c>
      <c r="S20">
        <v>0.99710543587628864</v>
      </c>
      <c r="T20">
        <v>0.63616771051546395</v>
      </c>
      <c r="U20">
        <v>244.92975967199999</v>
      </c>
      <c r="V20">
        <f t="shared" si="1"/>
        <v>10.637315786239999</v>
      </c>
      <c r="W20">
        <v>1.4045209384959998</v>
      </c>
      <c r="X20">
        <v>1.2799816207359997</v>
      </c>
      <c r="Y20">
        <v>1.2518240250879999</v>
      </c>
      <c r="Z20">
        <v>1.1340890096639997</v>
      </c>
      <c r="AA20">
        <v>0.99489833830399999</v>
      </c>
      <c r="AB20">
        <v>0.90754140006399986</v>
      </c>
      <c r="AC20">
        <v>0.9813707238399999</v>
      </c>
      <c r="AD20">
        <v>0.92722202060799985</v>
      </c>
      <c r="AE20">
        <v>0.81029128294399988</v>
      </c>
      <c r="AF20">
        <v>0.94557642649599982</v>
      </c>
      <c r="AG20">
        <f t="shared" si="2"/>
        <v>17.853970767359996</v>
      </c>
      <c r="AH20">
        <v>3.3812916899839998</v>
      </c>
      <c r="AI20">
        <v>2.3537059287039996</v>
      </c>
      <c r="AJ20">
        <v>2.0937588572159997</v>
      </c>
      <c r="AK20">
        <v>1.8451954094079996</v>
      </c>
      <c r="AL20">
        <v>1.6351922995199999</v>
      </c>
      <c r="AM20">
        <v>1.388372390912</v>
      </c>
      <c r="AN20">
        <v>1.3761586176</v>
      </c>
      <c r="AO20">
        <v>1.2688364682239999</v>
      </c>
      <c r="AP20">
        <v>1.1429169423359999</v>
      </c>
      <c r="AQ20">
        <v>1.368542163456</v>
      </c>
      <c r="AR20">
        <f t="shared" si="3"/>
        <v>59.579551937470207</v>
      </c>
      <c r="AS20">
        <v>18.2</v>
      </c>
      <c r="AT20">
        <f t="shared" si="4"/>
        <v>14.56</v>
      </c>
      <c r="AU20">
        <f t="shared" si="5"/>
        <v>0.73058487542857131</v>
      </c>
      <c r="AV20">
        <f t="shared" si="6"/>
        <v>1.2262342559999997</v>
      </c>
      <c r="AW20" s="59">
        <v>0.14353513000000001</v>
      </c>
    </row>
    <row r="21" spans="1:49" x14ac:dyDescent="0.3">
      <c r="A21" t="s">
        <v>24</v>
      </c>
      <c r="B21">
        <v>2</v>
      </c>
      <c r="C21">
        <v>20</v>
      </c>
      <c r="D21">
        <v>149.68402237100014</v>
      </c>
      <c r="E21">
        <v>44.874002661754268</v>
      </c>
      <c r="F21">
        <v>11.187540209611193</v>
      </c>
      <c r="G21">
        <v>1.3179484709752878</v>
      </c>
      <c r="H21">
        <v>1.3405484788726134</v>
      </c>
      <c r="I21">
        <v>1.243073827296874</v>
      </c>
      <c r="J21">
        <v>1.1988923344545697</v>
      </c>
      <c r="K21">
        <v>1.1485407626772297</v>
      </c>
      <c r="L21">
        <v>1.0316725871271344</v>
      </c>
      <c r="M21">
        <v>1.1210180553817162</v>
      </c>
      <c r="N21">
        <v>1.0124130785968055</v>
      </c>
      <c r="O21">
        <v>0.83387759556046726</v>
      </c>
      <c r="P21">
        <v>0.939555018668495</v>
      </c>
      <c r="Q21">
        <f t="shared" si="0"/>
        <v>11187.540209611192</v>
      </c>
      <c r="R21">
        <v>6.1540907599999999</v>
      </c>
      <c r="S21">
        <v>1.0062999186254331</v>
      </c>
      <c r="T21">
        <v>0.68597762991064926</v>
      </c>
      <c r="U21">
        <v>277.98125368000001</v>
      </c>
      <c r="V21">
        <f t="shared" si="1"/>
        <v>10.841218758656002</v>
      </c>
      <c r="W21">
        <v>1.36326767616</v>
      </c>
      <c r="X21">
        <v>1.3148006609919998</v>
      </c>
      <c r="Y21">
        <v>1.2164628003839999</v>
      </c>
      <c r="Z21">
        <v>1.1634997038079997</v>
      </c>
      <c r="AA21">
        <v>1.080314886144</v>
      </c>
      <c r="AB21">
        <v>0.95695555072000005</v>
      </c>
      <c r="AC21">
        <v>1.0494924876799998</v>
      </c>
      <c r="AD21">
        <v>0.95875083366400005</v>
      </c>
      <c r="AE21">
        <v>0.80948813004799991</v>
      </c>
      <c r="AF21">
        <v>0.92818602905599989</v>
      </c>
      <c r="AG21">
        <f t="shared" si="2"/>
        <v>17.686190552575997</v>
      </c>
      <c r="AH21">
        <v>3.328672801792</v>
      </c>
      <c r="AI21">
        <v>2.3508397752320001</v>
      </c>
      <c r="AJ21">
        <v>2.0406405294079999</v>
      </c>
      <c r="AK21">
        <v>1.8188589685759999</v>
      </c>
      <c r="AL21">
        <v>1.6563464919039999</v>
      </c>
      <c r="AM21">
        <v>1.3851721528319998</v>
      </c>
      <c r="AN21">
        <v>1.3765725675519997</v>
      </c>
      <c r="AO21">
        <v>1.2581682580479998</v>
      </c>
      <c r="AP21">
        <v>1.1293589565439999</v>
      </c>
      <c r="AQ21">
        <v>1.3415600506879999</v>
      </c>
      <c r="AR21">
        <f t="shared" si="3"/>
        <v>61.297647599284609</v>
      </c>
      <c r="AS21">
        <v>18.168799999999997</v>
      </c>
      <c r="AT21">
        <f t="shared" si="4"/>
        <v>14.535039999999999</v>
      </c>
      <c r="AU21">
        <f t="shared" si="5"/>
        <v>0.74586783102461385</v>
      </c>
      <c r="AV21">
        <f t="shared" si="6"/>
        <v>1.2167968270177447</v>
      </c>
      <c r="AW21" s="59">
        <v>0.15176386</v>
      </c>
    </row>
    <row r="22" spans="1:49" x14ac:dyDescent="0.3">
      <c r="A22" t="s">
        <v>24</v>
      </c>
      <c r="B22">
        <v>3</v>
      </c>
      <c r="C22">
        <v>20</v>
      </c>
      <c r="D22">
        <v>145.36938723700032</v>
      </c>
      <c r="E22">
        <v>43.429754542756903</v>
      </c>
      <c r="F22">
        <v>10.455032862970631</v>
      </c>
      <c r="G22">
        <v>1.2421699705204903</v>
      </c>
      <c r="H22">
        <v>1.2420396418829291</v>
      </c>
      <c r="I22">
        <v>1.1845233474506771</v>
      </c>
      <c r="J22">
        <v>1.1341902183433694</v>
      </c>
      <c r="K22">
        <v>1.0711748352544981</v>
      </c>
      <c r="L22">
        <v>0.94216838187446872</v>
      </c>
      <c r="M22">
        <v>1.031742344540036</v>
      </c>
      <c r="N22">
        <v>0.94984482168399276</v>
      </c>
      <c r="O22">
        <v>0.78278272672398241</v>
      </c>
      <c r="P22">
        <v>0.87439657469618626</v>
      </c>
      <c r="Q22">
        <f t="shared" si="0"/>
        <v>10455.032862970631</v>
      </c>
      <c r="R22">
        <v>4.9616866999999996</v>
      </c>
      <c r="S22">
        <v>0.98346375587628865</v>
      </c>
      <c r="T22">
        <v>0.61703904769759821</v>
      </c>
      <c r="U22">
        <v>238.14650828800001</v>
      </c>
      <c r="V22">
        <f t="shared" si="1"/>
        <v>10.19196525568</v>
      </c>
      <c r="W22">
        <v>1.2980930559999999</v>
      </c>
      <c r="X22">
        <v>1.2385720023040001</v>
      </c>
      <c r="Y22">
        <v>1.1707190809600001</v>
      </c>
      <c r="Z22">
        <v>1.1024960793599998</v>
      </c>
      <c r="AA22">
        <v>1.0052718341119999</v>
      </c>
      <c r="AB22">
        <v>0.8714917585919999</v>
      </c>
      <c r="AC22">
        <v>0.95912428851199982</v>
      </c>
      <c r="AD22">
        <v>0.90837154969599987</v>
      </c>
      <c r="AE22">
        <v>0.76854533017599991</v>
      </c>
      <c r="AF22">
        <v>0.86928027596799995</v>
      </c>
      <c r="AG22">
        <f t="shared" si="2"/>
        <v>16.890030936063997</v>
      </c>
      <c r="AH22">
        <v>3.0622633866239997</v>
      </c>
      <c r="AI22">
        <v>2.1938278835199996</v>
      </c>
      <c r="AJ22">
        <v>1.9688303365119997</v>
      </c>
      <c r="AK22">
        <v>1.8422505154559998</v>
      </c>
      <c r="AL22">
        <v>1.6466209177599997</v>
      </c>
      <c r="AM22">
        <v>1.3395982878719999</v>
      </c>
      <c r="AN22">
        <v>1.2653246428159997</v>
      </c>
      <c r="AO22">
        <v>1.2263132344319998</v>
      </c>
      <c r="AP22">
        <v>1.1047593057279999</v>
      </c>
      <c r="AQ22">
        <v>1.2402424253439999</v>
      </c>
      <c r="AR22">
        <f t="shared" si="3"/>
        <v>60.343082225609614</v>
      </c>
      <c r="AS22">
        <v>18.075199999999999</v>
      </c>
      <c r="AT22">
        <f t="shared" si="4"/>
        <v>14.46016</v>
      </c>
      <c r="AU22">
        <f t="shared" si="5"/>
        <v>0.70483073878020708</v>
      </c>
      <c r="AV22">
        <f t="shared" si="6"/>
        <v>1.1680390075949365</v>
      </c>
      <c r="AW22" s="59">
        <v>0.13832578000000001</v>
      </c>
    </row>
    <row r="23" spans="1:49" x14ac:dyDescent="0.3">
      <c r="A23" t="s">
        <v>24</v>
      </c>
      <c r="B23">
        <v>4</v>
      </c>
      <c r="C23">
        <v>20</v>
      </c>
      <c r="D23">
        <v>144.29105022599984</v>
      </c>
      <c r="E23">
        <v>42.276921792032034</v>
      </c>
      <c r="F23">
        <v>10.214070122959244</v>
      </c>
      <c r="G23">
        <v>1.2846378227949249</v>
      </c>
      <c r="H23">
        <v>1.2756064847253581</v>
      </c>
      <c r="I23">
        <v>1.1988110928171007</v>
      </c>
      <c r="J23">
        <v>1.0923093703799014</v>
      </c>
      <c r="K23">
        <v>1.0041553843568274</v>
      </c>
      <c r="L23">
        <v>0.89378289809262657</v>
      </c>
      <c r="M23">
        <v>0.95546448361253722</v>
      </c>
      <c r="N23">
        <v>0.91816649578412257</v>
      </c>
      <c r="O23">
        <v>0.75564611540435411</v>
      </c>
      <c r="P23">
        <v>0.83548997499149147</v>
      </c>
      <c r="Q23">
        <f t="shared" si="0"/>
        <v>10214.070122959243</v>
      </c>
      <c r="R23">
        <v>4.8868539799999997</v>
      </c>
      <c r="S23">
        <v>0.96413238597938133</v>
      </c>
      <c r="T23">
        <v>0.62483687727835047</v>
      </c>
      <c r="U23">
        <v>250.99642276800003</v>
      </c>
      <c r="V23">
        <f t="shared" si="1"/>
        <v>9.9891938964479987</v>
      </c>
      <c r="W23">
        <v>1.3461033763839998</v>
      </c>
      <c r="X23">
        <v>1.2665597434879996</v>
      </c>
      <c r="Y23">
        <v>1.18460552704</v>
      </c>
      <c r="Z23">
        <v>1.0675274321920001</v>
      </c>
      <c r="AA23">
        <v>0.94857418905599999</v>
      </c>
      <c r="AB23">
        <v>0.83414739865599985</v>
      </c>
      <c r="AC23">
        <v>0.89719490099199983</v>
      </c>
      <c r="AD23">
        <v>0.87439840716799999</v>
      </c>
      <c r="AE23">
        <v>0.73612787456000006</v>
      </c>
      <c r="AF23">
        <v>0.83395504691199995</v>
      </c>
      <c r="AG23">
        <f t="shared" si="2"/>
        <v>16.565005982719999</v>
      </c>
      <c r="AH23">
        <v>3.1828746792959999</v>
      </c>
      <c r="AI23">
        <v>2.2618180382719997</v>
      </c>
      <c r="AJ23">
        <v>1.9756177658879996</v>
      </c>
      <c r="AK23">
        <v>1.7244941276159997</v>
      </c>
      <c r="AL23">
        <v>1.5212267033599998</v>
      </c>
      <c r="AM23">
        <v>1.281937759232</v>
      </c>
      <c r="AN23">
        <v>1.2407261168639998</v>
      </c>
      <c r="AO23">
        <v>1.1651566284799999</v>
      </c>
      <c r="AP23">
        <v>1.0358568862719999</v>
      </c>
      <c r="AQ23">
        <v>1.1752972774399999</v>
      </c>
      <c r="AR23">
        <f t="shared" si="3"/>
        <v>60.302989970956574</v>
      </c>
      <c r="AS23">
        <v>17.534399999999998</v>
      </c>
      <c r="AT23">
        <f t="shared" si="4"/>
        <v>14.027519999999999</v>
      </c>
      <c r="AU23">
        <f t="shared" si="5"/>
        <v>0.7121140370106761</v>
      </c>
      <c r="AV23">
        <f t="shared" si="6"/>
        <v>1.1808934139976275</v>
      </c>
      <c r="AW23" s="59">
        <v>0.13711202</v>
      </c>
    </row>
    <row r="24" spans="1:49" x14ac:dyDescent="0.3">
      <c r="A24" t="s">
        <v>24</v>
      </c>
      <c r="B24">
        <v>5</v>
      </c>
      <c r="C24">
        <v>20</v>
      </c>
      <c r="D24">
        <v>157.40625901999954</v>
      </c>
      <c r="E24">
        <v>46.789969298689883</v>
      </c>
      <c r="F24">
        <v>11.293490140452231</v>
      </c>
      <c r="G24">
        <v>1.4068213710012702</v>
      </c>
      <c r="H24">
        <v>1.421583173281012</v>
      </c>
      <c r="I24">
        <v>1.3009475311711245</v>
      </c>
      <c r="J24">
        <v>1.2239149303486256</v>
      </c>
      <c r="K24">
        <v>1.1194639943270952</v>
      </c>
      <c r="L24">
        <v>0.98659365973730573</v>
      </c>
      <c r="M24">
        <v>1.0805842425530341</v>
      </c>
      <c r="N24">
        <v>1.0008074390605493</v>
      </c>
      <c r="O24">
        <v>0.83583611783967382</v>
      </c>
      <c r="P24">
        <v>0.91693768113254015</v>
      </c>
      <c r="Q24">
        <f t="shared" si="0"/>
        <v>11293.490140452232</v>
      </c>
      <c r="R24">
        <v>6.9946494499999998</v>
      </c>
      <c r="S24">
        <v>1.0638426182817831</v>
      </c>
      <c r="T24">
        <v>0.65857068038487609</v>
      </c>
      <c r="U24">
        <v>256.63069504800001</v>
      </c>
      <c r="V24">
        <f t="shared" si="1"/>
        <v>11.108287344127996</v>
      </c>
      <c r="W24">
        <v>1.5102896506879997</v>
      </c>
      <c r="X24">
        <v>1.4355593108479998</v>
      </c>
      <c r="Y24">
        <v>1.287217870848</v>
      </c>
      <c r="Z24">
        <v>1.1995628436479997</v>
      </c>
      <c r="AA24">
        <v>1.0731146316799998</v>
      </c>
      <c r="AB24">
        <v>0.92455834265599979</v>
      </c>
      <c r="AC24">
        <v>1.0059366287359999</v>
      </c>
      <c r="AD24">
        <v>0.95342122803200002</v>
      </c>
      <c r="AE24">
        <v>0.81117880064000003</v>
      </c>
      <c r="AF24">
        <v>0.90744803635199989</v>
      </c>
      <c r="AG24">
        <f t="shared" si="2"/>
        <v>19.451138164223998</v>
      </c>
      <c r="AH24">
        <v>4.0130659312639994</v>
      </c>
      <c r="AI24">
        <v>2.7551755146239998</v>
      </c>
      <c r="AJ24">
        <v>2.2436841057279997</v>
      </c>
      <c r="AK24">
        <v>2.0336652477439996</v>
      </c>
      <c r="AL24">
        <v>1.8042694824959997</v>
      </c>
      <c r="AM24">
        <v>1.4570734597119999</v>
      </c>
      <c r="AN24">
        <v>1.3821732654079999</v>
      </c>
      <c r="AO24">
        <v>1.3048388654079999</v>
      </c>
      <c r="AP24">
        <v>1.1511396981759998</v>
      </c>
      <c r="AQ24">
        <v>1.3060525936639997</v>
      </c>
      <c r="AR24">
        <f t="shared" si="3"/>
        <v>57.108675339930478</v>
      </c>
      <c r="AS24">
        <v>18.137599999999999</v>
      </c>
      <c r="AT24">
        <f t="shared" si="4"/>
        <v>14.51008</v>
      </c>
      <c r="AU24">
        <f t="shared" si="5"/>
        <v>0.76555658853210984</v>
      </c>
      <c r="AV24">
        <f t="shared" si="6"/>
        <v>1.3405259077981651</v>
      </c>
      <c r="AW24" s="59">
        <v>0.16283926000000001</v>
      </c>
    </row>
    <row r="25" spans="1:49" x14ac:dyDescent="0.3">
      <c r="A25" t="s">
        <v>24</v>
      </c>
      <c r="B25">
        <v>6</v>
      </c>
      <c r="C25">
        <v>20</v>
      </c>
      <c r="D25">
        <v>154.63056762499892</v>
      </c>
      <c r="E25">
        <v>45.655786694914255</v>
      </c>
      <c r="F25">
        <v>11.379735474083187</v>
      </c>
      <c r="G25">
        <v>1.4426239806078445</v>
      </c>
      <c r="H25">
        <v>1.3268713594937696</v>
      </c>
      <c r="I25">
        <v>1.2532848674879633</v>
      </c>
      <c r="J25">
        <v>1.1717617045276154</v>
      </c>
      <c r="K25">
        <v>1.125695112778121</v>
      </c>
      <c r="L25">
        <v>1.020475056276811</v>
      </c>
      <c r="M25">
        <v>1.1704382783913108</v>
      </c>
      <c r="N25">
        <v>0.97876553218121365</v>
      </c>
      <c r="O25">
        <v>0.85593731346081081</v>
      </c>
      <c r="P25">
        <v>1.0338822688777261</v>
      </c>
      <c r="Q25">
        <f t="shared" si="0"/>
        <v>11379.735474083187</v>
      </c>
      <c r="R25">
        <v>7.5921753199999999</v>
      </c>
      <c r="S25">
        <v>1.0756698771134019</v>
      </c>
      <c r="T25">
        <v>0.67935635626116464</v>
      </c>
      <c r="U25">
        <v>260.09732132800002</v>
      </c>
      <c r="V25">
        <f t="shared" si="1"/>
        <v>11.292326343167996</v>
      </c>
      <c r="W25">
        <v>1.5386339737599997</v>
      </c>
      <c r="X25">
        <v>1.3524093639679999</v>
      </c>
      <c r="Y25">
        <v>1.2622920094719998</v>
      </c>
      <c r="Z25">
        <v>1.163406340096</v>
      </c>
      <c r="AA25">
        <v>1.0790381655039998</v>
      </c>
      <c r="AB25">
        <v>0.96094206873599985</v>
      </c>
      <c r="AC25">
        <v>1.1190799493119998</v>
      </c>
      <c r="AD25">
        <v>0.94268665087999981</v>
      </c>
      <c r="AE25">
        <v>0.84244214579199994</v>
      </c>
      <c r="AF25">
        <v>1.0313956756480001</v>
      </c>
      <c r="AG25">
        <f t="shared" si="2"/>
        <v>18.982241980415999</v>
      </c>
      <c r="AH25">
        <v>3.6144951198719997</v>
      </c>
      <c r="AI25">
        <v>2.4623441689599996</v>
      </c>
      <c r="AJ25">
        <v>2.1819189483519996</v>
      </c>
      <c r="AK25">
        <v>1.9394106434559997</v>
      </c>
      <c r="AL25">
        <v>1.7603727897599997</v>
      </c>
      <c r="AM25">
        <v>1.5001433774079997</v>
      </c>
      <c r="AN25">
        <v>1.53393766656</v>
      </c>
      <c r="AO25">
        <v>1.3215048504319999</v>
      </c>
      <c r="AP25">
        <v>1.2109487170559998</v>
      </c>
      <c r="AQ25">
        <v>1.4571656985599999</v>
      </c>
      <c r="AR25">
        <f t="shared" si="3"/>
        <v>59.488896805858346</v>
      </c>
      <c r="AS25">
        <v>18.397600000000001</v>
      </c>
      <c r="AT25">
        <f t="shared" si="4"/>
        <v>14.71808</v>
      </c>
      <c r="AU25">
        <f t="shared" si="5"/>
        <v>0.76724181028829819</v>
      </c>
      <c r="AV25">
        <f t="shared" si="6"/>
        <v>1.289722707066139</v>
      </c>
      <c r="AW25" s="59">
        <v>0.16653079000000001</v>
      </c>
    </row>
    <row r="26" spans="1:49" x14ac:dyDescent="0.3">
      <c r="A26" t="s">
        <v>24</v>
      </c>
      <c r="B26">
        <v>1</v>
      </c>
      <c r="C26">
        <v>22</v>
      </c>
      <c r="D26">
        <v>154.3933214000001</v>
      </c>
      <c r="E26">
        <v>46.36547775596685</v>
      </c>
      <c r="F26">
        <v>11.949804344360805</v>
      </c>
      <c r="G26">
        <v>1.6671310257287026</v>
      </c>
      <c r="H26">
        <v>1.4142165062168375</v>
      </c>
      <c r="I26">
        <v>1.3976444772791972</v>
      </c>
      <c r="J26">
        <v>1.2973722404931922</v>
      </c>
      <c r="K26">
        <v>1.1918696136551334</v>
      </c>
      <c r="L26">
        <v>1.0851275093366501</v>
      </c>
      <c r="M26">
        <v>1.1173017876498292</v>
      </c>
      <c r="N26">
        <v>0.99290959662188305</v>
      </c>
      <c r="O26">
        <v>0.82292638715207911</v>
      </c>
      <c r="P26">
        <v>0.96330520022730082</v>
      </c>
      <c r="Q26">
        <f t="shared" si="0"/>
        <v>11949.804344360806</v>
      </c>
      <c r="R26">
        <v>9.0740634500000006</v>
      </c>
      <c r="S26">
        <v>1.0493113594501755</v>
      </c>
      <c r="T26">
        <v>0.69741052288659788</v>
      </c>
      <c r="U26">
        <v>271.13091314399998</v>
      </c>
      <c r="V26">
        <f t="shared" si="1"/>
        <v>11.654349198336</v>
      </c>
      <c r="W26">
        <v>1.7934460410879998</v>
      </c>
      <c r="X26">
        <v>1.411748189696</v>
      </c>
      <c r="Y26">
        <v>1.3724330680319998</v>
      </c>
      <c r="Z26">
        <v>1.2403762841599999</v>
      </c>
      <c r="AA26">
        <v>1.101582689792</v>
      </c>
      <c r="AB26">
        <v>0.99861038950399983</v>
      </c>
      <c r="AC26">
        <v>1.0368917611519999</v>
      </c>
      <c r="AD26">
        <v>0.94347518054399981</v>
      </c>
      <c r="AE26">
        <v>0.79946671667199998</v>
      </c>
      <c r="AF26">
        <v>0.95631887769599988</v>
      </c>
      <c r="AG26">
        <f t="shared" si="2"/>
        <v>19.897210857472</v>
      </c>
      <c r="AH26">
        <v>4.4795414077439997</v>
      </c>
      <c r="AI26">
        <v>2.6191715829759996</v>
      </c>
      <c r="AJ26">
        <v>2.2509057326079995</v>
      </c>
      <c r="AK26">
        <v>1.9964041277439997</v>
      </c>
      <c r="AL26">
        <v>1.7449689021439998</v>
      </c>
      <c r="AM26">
        <v>1.4703671024639999</v>
      </c>
      <c r="AN26">
        <v>1.4395469537279997</v>
      </c>
      <c r="AO26">
        <v>1.310171845632</v>
      </c>
      <c r="AP26">
        <v>1.1677055703039998</v>
      </c>
      <c r="AQ26">
        <v>1.418427632128</v>
      </c>
      <c r="AR26">
        <f t="shared" si="3"/>
        <v>58.57277827439539</v>
      </c>
      <c r="AS26">
        <v>18.3872</v>
      </c>
      <c r="AT26">
        <f t="shared" si="4"/>
        <v>14.709760000000001</v>
      </c>
      <c r="AU26">
        <f t="shared" si="5"/>
        <v>0.79228683529411759</v>
      </c>
      <c r="AV26">
        <f t="shared" si="6"/>
        <v>1.3526536705882353</v>
      </c>
      <c r="AW26" s="59">
        <v>0.16295214999999999</v>
      </c>
    </row>
    <row r="27" spans="1:49" x14ac:dyDescent="0.3">
      <c r="A27" t="s">
        <v>24</v>
      </c>
      <c r="B27">
        <v>2</v>
      </c>
      <c r="C27">
        <v>22</v>
      </c>
      <c r="D27">
        <v>164.96570199999968</v>
      </c>
      <c r="E27">
        <v>48.620232619853603</v>
      </c>
      <c r="F27">
        <v>11.988963635794166</v>
      </c>
      <c r="G27">
        <v>1.6090889052094322</v>
      </c>
      <c r="H27">
        <v>1.4070175926735744</v>
      </c>
      <c r="I27">
        <v>1.3237530819525489</v>
      </c>
      <c r="J27">
        <v>1.2911354895275402</v>
      </c>
      <c r="K27">
        <v>1.2588595647921024</v>
      </c>
      <c r="L27">
        <v>1.1285968083711628</v>
      </c>
      <c r="M27">
        <v>1.1839351060107708</v>
      </c>
      <c r="N27">
        <v>1.0396266602080078</v>
      </c>
      <c r="O27">
        <v>0.81644526463425815</v>
      </c>
      <c r="P27">
        <v>0.9305051624147691</v>
      </c>
      <c r="Q27">
        <f t="shared" si="0"/>
        <v>11988.963635794165</v>
      </c>
      <c r="R27">
        <v>8.6409361699999998</v>
      </c>
      <c r="S27">
        <v>1.0727821259106491</v>
      </c>
      <c r="T27">
        <v>0.7448030476975982</v>
      </c>
      <c r="U27">
        <v>304.41919767999997</v>
      </c>
      <c r="V27">
        <f t="shared" si="1"/>
        <v>11.653660781567998</v>
      </c>
      <c r="W27">
        <v>1.7058483819519998</v>
      </c>
      <c r="X27">
        <v>1.389459009536</v>
      </c>
      <c r="Y27">
        <v>1.2950930437119998</v>
      </c>
      <c r="Z27">
        <v>1.2492694589439999</v>
      </c>
      <c r="AA27">
        <v>1.1703433763839999</v>
      </c>
      <c r="AB27">
        <v>1.0465993374719997</v>
      </c>
      <c r="AC27">
        <v>1.1059325388799999</v>
      </c>
      <c r="AD27">
        <v>0.98333811097599977</v>
      </c>
      <c r="AE27">
        <v>0.79559268505599989</v>
      </c>
      <c r="AF27">
        <v>0.91218483865599997</v>
      </c>
      <c r="AG27">
        <f t="shared" si="2"/>
        <v>19.205308135935997</v>
      </c>
      <c r="AH27">
        <v>4.0219456076799993</v>
      </c>
      <c r="AI27">
        <v>2.5338360253439998</v>
      </c>
      <c r="AJ27">
        <v>2.1780539156479999</v>
      </c>
      <c r="AK27">
        <v>1.9611396413439999</v>
      </c>
      <c r="AL27">
        <v>1.7701748546559997</v>
      </c>
      <c r="AM27">
        <v>1.4894144245759999</v>
      </c>
      <c r="AN27">
        <v>1.4379755187199996</v>
      </c>
      <c r="AO27">
        <v>1.3047410022399999</v>
      </c>
      <c r="AP27">
        <v>1.1516211399679999</v>
      </c>
      <c r="AQ27">
        <v>1.3564060057599998</v>
      </c>
      <c r="AR27">
        <f t="shared" si="3"/>
        <v>60.679374155743226</v>
      </c>
      <c r="AS27">
        <v>18.303999999999998</v>
      </c>
      <c r="AT27">
        <f t="shared" si="4"/>
        <v>14.6432</v>
      </c>
      <c r="AU27">
        <f t="shared" si="5"/>
        <v>0.79584112636363624</v>
      </c>
      <c r="AV27">
        <f t="shared" si="6"/>
        <v>1.3115513095454543</v>
      </c>
      <c r="AW27" s="59">
        <v>0.17456434000000001</v>
      </c>
    </row>
    <row r="28" spans="1:49" x14ac:dyDescent="0.3">
      <c r="A28" t="s">
        <v>24</v>
      </c>
      <c r="B28">
        <v>3</v>
      </c>
      <c r="C28">
        <v>22</v>
      </c>
      <c r="D28">
        <v>156.93013314199916</v>
      </c>
      <c r="E28">
        <v>46.737068378515154</v>
      </c>
      <c r="F28">
        <v>11.582646427946791</v>
      </c>
      <c r="G28">
        <v>1.4632146408481712</v>
      </c>
      <c r="H28">
        <v>1.3195487762632481</v>
      </c>
      <c r="I28">
        <v>1.2922861095047911</v>
      </c>
      <c r="J28">
        <v>1.2817361334431188</v>
      </c>
      <c r="K28">
        <v>1.2249756498986795</v>
      </c>
      <c r="L28">
        <v>1.099150599467317</v>
      </c>
      <c r="M28">
        <v>1.155341905169804</v>
      </c>
      <c r="N28">
        <v>1.0237476611830059</v>
      </c>
      <c r="O28">
        <v>0.80418681043248463</v>
      </c>
      <c r="P28">
        <v>0.91845814173617235</v>
      </c>
      <c r="Q28">
        <f t="shared" si="0"/>
        <v>11582.646427946791</v>
      </c>
      <c r="R28">
        <v>8.6561930999999994</v>
      </c>
      <c r="S28">
        <v>1.0669847870790414</v>
      </c>
      <c r="T28">
        <v>0.68716178677662854</v>
      </c>
      <c r="U28">
        <v>263.38107109600003</v>
      </c>
      <c r="V28">
        <f t="shared" si="1"/>
        <v>10.737637906943998</v>
      </c>
      <c r="W28">
        <v>1.4811421747199998</v>
      </c>
      <c r="X28">
        <v>1.2518948915199999</v>
      </c>
      <c r="Y28">
        <v>1.2130533375999999</v>
      </c>
      <c r="Z28">
        <v>1.1879036282879998</v>
      </c>
      <c r="AA28">
        <v>1.1026051911679997</v>
      </c>
      <c r="AB28">
        <v>0.96796234495999989</v>
      </c>
      <c r="AC28">
        <v>1.0164518574079999</v>
      </c>
      <c r="AD28">
        <v>0.92739637452799983</v>
      </c>
      <c r="AE28">
        <v>0.74280281753599997</v>
      </c>
      <c r="AF28">
        <v>0.84642528921600002</v>
      </c>
      <c r="AG28">
        <f t="shared" si="2"/>
        <v>18.267056823808002</v>
      </c>
      <c r="AH28">
        <v>3.6304389422079995</v>
      </c>
      <c r="AI28">
        <v>2.2994087434239998</v>
      </c>
      <c r="AJ28">
        <v>2.0874877404159999</v>
      </c>
      <c r="AK28">
        <v>1.9929732925439998</v>
      </c>
      <c r="AL28">
        <v>1.7946856412159999</v>
      </c>
      <c r="AM28">
        <v>1.4599328639999998</v>
      </c>
      <c r="AN28">
        <v>1.338500420608</v>
      </c>
      <c r="AO28">
        <v>1.2835249423359998</v>
      </c>
      <c r="AP28">
        <v>1.1300001290239998</v>
      </c>
      <c r="AQ28">
        <v>1.2501041080319999</v>
      </c>
      <c r="AR28">
        <f t="shared" si="3"/>
        <v>58.781433760852565</v>
      </c>
      <c r="AS28">
        <v>18.220800000000001</v>
      </c>
      <c r="AT28">
        <f t="shared" si="4"/>
        <v>14.576640000000001</v>
      </c>
      <c r="AU28">
        <f t="shared" si="5"/>
        <v>0.73663326438356147</v>
      </c>
      <c r="AV28">
        <f t="shared" si="6"/>
        <v>1.2531733529680364</v>
      </c>
      <c r="AW28" s="59">
        <v>0.16555060999999999</v>
      </c>
    </row>
    <row r="29" spans="1:49" x14ac:dyDescent="0.3">
      <c r="A29" t="s">
        <v>24</v>
      </c>
      <c r="B29">
        <v>4</v>
      </c>
      <c r="C29">
        <v>22</v>
      </c>
      <c r="D29">
        <v>153.12636667799956</v>
      </c>
      <c r="E29">
        <v>44.690307245691841</v>
      </c>
      <c r="F29">
        <v>10.786754275505229</v>
      </c>
      <c r="G29">
        <v>1.4186965592189449</v>
      </c>
      <c r="H29">
        <v>1.3102360097839019</v>
      </c>
      <c r="I29">
        <v>1.2455104044833714</v>
      </c>
      <c r="J29">
        <v>1.1926206615333996</v>
      </c>
      <c r="K29">
        <v>1.1079528934881895</v>
      </c>
      <c r="L29">
        <v>0.98946246674040805</v>
      </c>
      <c r="M29">
        <v>0.99676862942645261</v>
      </c>
      <c r="N29">
        <v>0.92306448360067317</v>
      </c>
      <c r="O29">
        <v>0.74802863310543732</v>
      </c>
      <c r="P29">
        <v>0.85441353412445153</v>
      </c>
      <c r="Q29">
        <f t="shared" si="0"/>
        <v>10786.754275505229</v>
      </c>
      <c r="R29">
        <v>7.9172164599999997</v>
      </c>
      <c r="S29">
        <v>1.0266240560824742</v>
      </c>
      <c r="T29">
        <v>0.68864709118899969</v>
      </c>
      <c r="U29">
        <v>276.02534928800003</v>
      </c>
      <c r="V29">
        <f t="shared" si="1"/>
        <v>10.517437904895999</v>
      </c>
      <c r="W29">
        <v>1.5264134512639997</v>
      </c>
      <c r="X29">
        <v>1.2951819079679998</v>
      </c>
      <c r="Y29">
        <v>1.2209352596479999</v>
      </c>
      <c r="Z29">
        <v>1.1605829314559999</v>
      </c>
      <c r="AA29">
        <v>1.0381741061119998</v>
      </c>
      <c r="AB29">
        <v>0.91504199321599988</v>
      </c>
      <c r="AC29">
        <v>0.92827376844800003</v>
      </c>
      <c r="AD29">
        <v>0.87756714905599986</v>
      </c>
      <c r="AE29">
        <v>0.72871052134399983</v>
      </c>
      <c r="AF29">
        <v>0.82655681638400003</v>
      </c>
      <c r="AG29">
        <f t="shared" si="2"/>
        <v>17.939596539903999</v>
      </c>
      <c r="AH29">
        <v>3.8941464340479994</v>
      </c>
      <c r="AI29">
        <v>2.3790997335039998</v>
      </c>
      <c r="AJ29">
        <v>2.0608959554559996</v>
      </c>
      <c r="AK29">
        <v>1.8565531612159998</v>
      </c>
      <c r="AL29">
        <v>1.642988731904</v>
      </c>
      <c r="AM29">
        <v>1.3694251816959999</v>
      </c>
      <c r="AN29">
        <v>1.2898680504319999</v>
      </c>
      <c r="AO29">
        <v>1.2101298160639999</v>
      </c>
      <c r="AP29">
        <v>1.0556421191679999</v>
      </c>
      <c r="AQ29">
        <v>1.1808473564159998</v>
      </c>
      <c r="AR29">
        <f t="shared" si="3"/>
        <v>58.62694783297664</v>
      </c>
      <c r="AS29">
        <v>17.669599999999999</v>
      </c>
      <c r="AT29">
        <f t="shared" si="4"/>
        <v>14.135680000000001</v>
      </c>
      <c r="AU29">
        <f t="shared" si="5"/>
        <v>0.74403480447321946</v>
      </c>
      <c r="AV29">
        <f t="shared" si="6"/>
        <v>1.2691003573866979</v>
      </c>
      <c r="AW29" s="59">
        <v>0.15999372000000001</v>
      </c>
    </row>
    <row r="30" spans="1:49" x14ac:dyDescent="0.3">
      <c r="A30" t="s">
        <v>24</v>
      </c>
      <c r="B30">
        <v>5</v>
      </c>
      <c r="C30">
        <v>22</v>
      </c>
      <c r="D30">
        <v>172.9588584050002</v>
      </c>
      <c r="E30">
        <v>50.782815046201421</v>
      </c>
      <c r="F30">
        <v>12.137551320980714</v>
      </c>
      <c r="G30">
        <v>1.610819625864478</v>
      </c>
      <c r="H30">
        <v>1.4714829182871463</v>
      </c>
      <c r="I30">
        <v>1.4013087234139787</v>
      </c>
      <c r="J30">
        <v>1.3486420227256664</v>
      </c>
      <c r="K30">
        <v>1.2742592209943298</v>
      </c>
      <c r="L30">
        <v>1.1127603467486789</v>
      </c>
      <c r="M30">
        <v>1.170161692755991</v>
      </c>
      <c r="N30">
        <v>1.0413442679388361</v>
      </c>
      <c r="O30">
        <v>0.81023872662699892</v>
      </c>
      <c r="P30">
        <v>0.89653377562460979</v>
      </c>
      <c r="Q30">
        <f t="shared" si="0"/>
        <v>12137.551320980714</v>
      </c>
      <c r="R30">
        <v>9.3501331499999996</v>
      </c>
      <c r="S30">
        <v>1.1409685501030928</v>
      </c>
      <c r="T30">
        <v>0.72598691059793818</v>
      </c>
      <c r="U30">
        <v>281.14334611999999</v>
      </c>
      <c r="V30">
        <f t="shared" si="1"/>
        <v>11.823987688447998</v>
      </c>
      <c r="W30">
        <v>1.7495560975359998</v>
      </c>
      <c r="X30">
        <v>1.4614863011839998</v>
      </c>
      <c r="Y30">
        <v>1.3656827591679999</v>
      </c>
      <c r="Z30">
        <v>1.2997522303999998</v>
      </c>
      <c r="AA30">
        <v>1.2006280898559998</v>
      </c>
      <c r="AB30">
        <v>1.0349288734719999</v>
      </c>
      <c r="AC30">
        <v>1.0774937272319998</v>
      </c>
      <c r="AD30">
        <v>0.9839894072319999</v>
      </c>
      <c r="AE30">
        <v>0.77925403545600003</v>
      </c>
      <c r="AF30">
        <v>0.87121616691199999</v>
      </c>
      <c r="AG30">
        <f t="shared" si="2"/>
        <v>21.067381004799998</v>
      </c>
      <c r="AH30">
        <v>4.7484322728959993</v>
      </c>
      <c r="AI30">
        <v>2.9084663562239994</v>
      </c>
      <c r="AJ30">
        <v>2.3880975206399997</v>
      </c>
      <c r="AK30">
        <v>2.1866445020159997</v>
      </c>
      <c r="AL30">
        <v>1.9654861158399999</v>
      </c>
      <c r="AM30">
        <v>1.5801155834879999</v>
      </c>
      <c r="AN30">
        <v>1.4559800919039998</v>
      </c>
      <c r="AO30">
        <v>1.35892570112</v>
      </c>
      <c r="AP30">
        <v>1.1711285314559998</v>
      </c>
      <c r="AQ30">
        <v>1.3041043292159999</v>
      </c>
      <c r="AR30">
        <f t="shared" si="3"/>
        <v>56.124620738353848</v>
      </c>
      <c r="AS30">
        <v>18.3352</v>
      </c>
      <c r="AT30">
        <f t="shared" si="4"/>
        <v>14.66816</v>
      </c>
      <c r="AU30">
        <f t="shared" si="5"/>
        <v>0.80609890323312516</v>
      </c>
      <c r="AV30">
        <f t="shared" si="6"/>
        <v>1.4362661032331252</v>
      </c>
      <c r="AW30" s="59">
        <v>0.19140326999999999</v>
      </c>
    </row>
    <row r="31" spans="1:49" x14ac:dyDescent="0.3">
      <c r="A31" t="s">
        <v>24</v>
      </c>
      <c r="B31">
        <v>6</v>
      </c>
      <c r="C31">
        <v>22</v>
      </c>
      <c r="D31">
        <v>162.33272205999847</v>
      </c>
      <c r="E31">
        <v>48.300192149558356</v>
      </c>
      <c r="F31">
        <v>11.755754949226297</v>
      </c>
      <c r="G31">
        <v>1.5937405140451801</v>
      </c>
      <c r="H31">
        <v>1.3595662771822807</v>
      </c>
      <c r="I31">
        <v>1.2861964711171407</v>
      </c>
      <c r="J31">
        <v>1.2135927146705878</v>
      </c>
      <c r="K31">
        <v>1.1767166418878274</v>
      </c>
      <c r="L31">
        <v>1.0922796715031069</v>
      </c>
      <c r="M31">
        <v>1.2104805841708417</v>
      </c>
      <c r="N31">
        <v>1.0100279924831621</v>
      </c>
      <c r="O31">
        <v>0.82607194602620004</v>
      </c>
      <c r="P31">
        <v>0.98708213613996887</v>
      </c>
      <c r="Q31">
        <f t="shared" si="0"/>
        <v>11755.754949226297</v>
      </c>
      <c r="R31">
        <v>10.46177166</v>
      </c>
      <c r="S31">
        <v>1.1209988131958761</v>
      </c>
      <c r="T31">
        <v>0.71956469223368069</v>
      </c>
      <c r="U31">
        <v>279.16774121600002</v>
      </c>
      <c r="V31">
        <f t="shared" si="1"/>
        <v>11.658309844479998</v>
      </c>
      <c r="W31">
        <v>1.7404773201919999</v>
      </c>
      <c r="X31">
        <v>1.3794229729279999</v>
      </c>
      <c r="Y31">
        <v>1.2902460047359998</v>
      </c>
      <c r="Z31">
        <v>1.191262472192</v>
      </c>
      <c r="AA31">
        <v>1.1284343183359997</v>
      </c>
      <c r="AB31">
        <v>1.029917604352</v>
      </c>
      <c r="AC31">
        <v>1.1463938969599998</v>
      </c>
      <c r="AD31">
        <v>0.96898484633600002</v>
      </c>
      <c r="AE31">
        <v>0.80789644748799982</v>
      </c>
      <c r="AF31">
        <v>0.97527396096000007</v>
      </c>
      <c r="AG31">
        <f t="shared" si="2"/>
        <v>20.129390661119995</v>
      </c>
      <c r="AH31">
        <v>4.2237518335999997</v>
      </c>
      <c r="AI31">
        <v>2.5792164136959999</v>
      </c>
      <c r="AJ31">
        <v>2.2685480995839997</v>
      </c>
      <c r="AK31">
        <v>2.0320409441279996</v>
      </c>
      <c r="AL31">
        <v>1.8432741416959997</v>
      </c>
      <c r="AM31">
        <v>1.5849941186559997</v>
      </c>
      <c r="AN31">
        <v>1.5628016767999999</v>
      </c>
      <c r="AO31">
        <v>1.3795770792959998</v>
      </c>
      <c r="AP31">
        <v>1.222560688128</v>
      </c>
      <c r="AQ31">
        <v>1.4326256655359999</v>
      </c>
      <c r="AR31">
        <f t="shared" si="3"/>
        <v>57.916854219527238</v>
      </c>
      <c r="AS31">
        <v>18.574400000000001</v>
      </c>
      <c r="AT31">
        <f t="shared" si="4"/>
        <v>14.859520000000002</v>
      </c>
      <c r="AU31">
        <f t="shared" si="5"/>
        <v>0.78456840089585644</v>
      </c>
      <c r="AV31">
        <f t="shared" si="6"/>
        <v>1.3546460895856658</v>
      </c>
      <c r="AW31" s="59">
        <v>0.18354474000000001</v>
      </c>
    </row>
    <row r="32" spans="1:49" x14ac:dyDescent="0.3">
      <c r="A32" t="s">
        <v>24</v>
      </c>
      <c r="B32">
        <v>1</v>
      </c>
      <c r="C32">
        <v>24</v>
      </c>
      <c r="D32">
        <v>153.84647606399889</v>
      </c>
      <c r="E32">
        <v>47.438373562960265</v>
      </c>
      <c r="F32">
        <v>11.48953074365588</v>
      </c>
      <c r="G32">
        <v>1.4241695951397901</v>
      </c>
      <c r="H32">
        <v>1.3417745091024198</v>
      </c>
      <c r="I32">
        <v>1.3586560372128353</v>
      </c>
      <c r="J32">
        <v>1.2687816673747347</v>
      </c>
      <c r="K32">
        <v>1.1990001742413321</v>
      </c>
      <c r="L32">
        <v>1.083409672032849</v>
      </c>
      <c r="M32">
        <v>1.1153750536062896</v>
      </c>
      <c r="N32">
        <v>0.98141705889243636</v>
      </c>
      <c r="O32">
        <v>0.79785548787656269</v>
      </c>
      <c r="P32">
        <v>0.91909148817663222</v>
      </c>
      <c r="Q32">
        <f t="shared" si="0"/>
        <v>11489.53074365588</v>
      </c>
      <c r="R32">
        <v>8.2171481199999992</v>
      </c>
      <c r="S32">
        <v>1.0735797594501755</v>
      </c>
      <c r="T32">
        <v>0.71618520794502094</v>
      </c>
      <c r="U32">
        <v>283.57845141600001</v>
      </c>
      <c r="V32">
        <f t="shared" si="1"/>
        <v>11.454031167487999</v>
      </c>
      <c r="W32">
        <v>1.5620367692799997</v>
      </c>
      <c r="X32">
        <v>1.3495308369919998</v>
      </c>
      <c r="Y32">
        <v>1.3571844116479999</v>
      </c>
      <c r="Z32">
        <v>1.2555506995199999</v>
      </c>
      <c r="AA32">
        <v>1.1492443023359997</v>
      </c>
      <c r="AB32">
        <v>1.029607141888</v>
      </c>
      <c r="AC32">
        <v>1.0619931013119999</v>
      </c>
      <c r="AD32">
        <v>0.9566709601279999</v>
      </c>
      <c r="AE32">
        <v>0.79742733823999989</v>
      </c>
      <c r="AF32">
        <v>0.93478560614399986</v>
      </c>
      <c r="AG32">
        <f t="shared" si="2"/>
        <v>20.389458093056</v>
      </c>
      <c r="AH32">
        <v>4.5422267038719992</v>
      </c>
      <c r="AI32">
        <v>2.6636903255039996</v>
      </c>
      <c r="AJ32">
        <v>2.3281568926719993</v>
      </c>
      <c r="AK32">
        <v>2.080755429376</v>
      </c>
      <c r="AL32">
        <v>1.817874712576</v>
      </c>
      <c r="AM32">
        <v>1.5198509946879999</v>
      </c>
      <c r="AN32">
        <v>1.4822344176639999</v>
      </c>
      <c r="AO32">
        <v>1.3594150169599999</v>
      </c>
      <c r="AP32">
        <v>1.1846572707839997</v>
      </c>
      <c r="AQ32">
        <v>1.4105963289599996</v>
      </c>
      <c r="AR32">
        <f t="shared" si="3"/>
        <v>56.176241247867573</v>
      </c>
      <c r="AS32">
        <v>18.532799999999998</v>
      </c>
      <c r="AT32">
        <f t="shared" si="4"/>
        <v>14.826239999999999</v>
      </c>
      <c r="AU32">
        <f t="shared" si="5"/>
        <v>0.77255131223344553</v>
      </c>
      <c r="AV32">
        <f t="shared" si="6"/>
        <v>1.375227845566779</v>
      </c>
      <c r="AW32" s="59">
        <v>0.17188389000000001</v>
      </c>
    </row>
    <row r="33" spans="1:49" x14ac:dyDescent="0.3">
      <c r="A33" t="s">
        <v>24</v>
      </c>
      <c r="B33">
        <v>2</v>
      </c>
      <c r="C33">
        <v>24</v>
      </c>
      <c r="D33">
        <v>163.78234040700113</v>
      </c>
      <c r="E33">
        <v>49.145161316661003</v>
      </c>
      <c r="F33">
        <v>11.932038873115291</v>
      </c>
      <c r="G33">
        <v>1.48540061748922</v>
      </c>
      <c r="H33">
        <v>1.3566400411834199</v>
      </c>
      <c r="I33">
        <v>1.3072534252889652</v>
      </c>
      <c r="J33">
        <v>1.302364495807639</v>
      </c>
      <c r="K33">
        <v>1.277850220202486</v>
      </c>
      <c r="L33">
        <v>1.1813208797201251</v>
      </c>
      <c r="M33">
        <v>1.2201915602433684</v>
      </c>
      <c r="N33">
        <v>1.0489132776833463</v>
      </c>
      <c r="O33">
        <v>0.8209707996730663</v>
      </c>
      <c r="P33">
        <v>0.93113355582365398</v>
      </c>
      <c r="Q33">
        <f t="shared" si="0"/>
        <v>11932.038873115291</v>
      </c>
      <c r="R33">
        <v>8.1101509499999995</v>
      </c>
      <c r="S33">
        <v>1.1176569572508552</v>
      </c>
      <c r="T33">
        <v>0.77738288860481475</v>
      </c>
      <c r="U33">
        <v>317.24986072000002</v>
      </c>
      <c r="V33">
        <f t="shared" si="1"/>
        <v>11.567857280511998</v>
      </c>
      <c r="W33">
        <v>1.5730075678720001</v>
      </c>
      <c r="X33">
        <v>1.3219739187199999</v>
      </c>
      <c r="Y33">
        <v>1.275672266752</v>
      </c>
      <c r="Z33">
        <v>1.252686795776</v>
      </c>
      <c r="AA33">
        <v>1.199199512576</v>
      </c>
      <c r="AB33">
        <v>1.105169881088</v>
      </c>
      <c r="AC33">
        <v>1.1350721407999997</v>
      </c>
      <c r="AD33">
        <v>0.99011316684799988</v>
      </c>
      <c r="AE33">
        <v>0.79982104883199989</v>
      </c>
      <c r="AF33">
        <v>0.91514098124799981</v>
      </c>
      <c r="AG33">
        <f t="shared" si="2"/>
        <v>20.052113629183996</v>
      </c>
      <c r="AH33">
        <v>4.3139321804799993</v>
      </c>
      <c r="AI33">
        <v>2.5999049123839995</v>
      </c>
      <c r="AJ33">
        <v>2.2806088913919997</v>
      </c>
      <c r="AK33">
        <v>2.0567845775359999</v>
      </c>
      <c r="AL33">
        <v>1.8564519234559997</v>
      </c>
      <c r="AM33">
        <v>1.5633764823039997</v>
      </c>
      <c r="AN33">
        <v>1.4932952053759998</v>
      </c>
      <c r="AO33">
        <v>1.3451776133119999</v>
      </c>
      <c r="AP33">
        <v>1.1707629506559998</v>
      </c>
      <c r="AQ33">
        <v>1.3718188922879997</v>
      </c>
      <c r="AR33">
        <f t="shared" si="3"/>
        <v>57.688967329987861</v>
      </c>
      <c r="AS33">
        <v>18.397600000000001</v>
      </c>
      <c r="AT33">
        <f t="shared" si="4"/>
        <v>14.71808</v>
      </c>
      <c r="AU33">
        <f t="shared" si="5"/>
        <v>0.78596238643301286</v>
      </c>
      <c r="AV33">
        <f t="shared" si="6"/>
        <v>1.3624136863764835</v>
      </c>
      <c r="AW33" s="59">
        <v>0.18921651</v>
      </c>
    </row>
    <row r="34" spans="1:49" x14ac:dyDescent="0.3">
      <c r="A34" t="s">
        <v>24</v>
      </c>
      <c r="B34">
        <v>3</v>
      </c>
      <c r="C34">
        <v>24</v>
      </c>
      <c r="D34">
        <v>147.13046766699949</v>
      </c>
      <c r="E34">
        <v>44.716504518483617</v>
      </c>
      <c r="F34">
        <v>10.450017093280216</v>
      </c>
      <c r="G34">
        <v>1.2048651147577538</v>
      </c>
      <c r="H34">
        <v>1.1522062635725572</v>
      </c>
      <c r="I34">
        <v>1.1531612771899198</v>
      </c>
      <c r="J34">
        <v>1.1491446557032494</v>
      </c>
      <c r="K34">
        <v>1.1668744380635787</v>
      </c>
      <c r="L34">
        <v>1.0289008168832199</v>
      </c>
      <c r="M34">
        <v>1.0890340796707001</v>
      </c>
      <c r="N34">
        <v>0.9276463300798502</v>
      </c>
      <c r="O34">
        <v>0.72896368481220064</v>
      </c>
      <c r="P34">
        <v>0.84922043254718771</v>
      </c>
      <c r="Q34">
        <f t="shared" si="0"/>
        <v>10450.017093280216</v>
      </c>
      <c r="R34">
        <v>4.97050357</v>
      </c>
      <c r="S34">
        <v>1.0761125061168346</v>
      </c>
      <c r="T34">
        <v>0.66354336426116456</v>
      </c>
      <c r="U34">
        <v>263.17226405600002</v>
      </c>
      <c r="V34">
        <f t="shared" si="1"/>
        <v>10.117999823359998</v>
      </c>
      <c r="W34">
        <v>1.2685530024959999</v>
      </c>
      <c r="X34">
        <v>1.1362903685119998</v>
      </c>
      <c r="Y34">
        <v>1.12773802752</v>
      </c>
      <c r="Z34">
        <v>1.1091991439359998</v>
      </c>
      <c r="AA34">
        <v>1.082759215616</v>
      </c>
      <c r="AB34">
        <v>0.9478362782719999</v>
      </c>
      <c r="AC34">
        <v>1.0059118817279997</v>
      </c>
      <c r="AD34">
        <v>0.88595525990399993</v>
      </c>
      <c r="AE34">
        <v>0.71519640524799999</v>
      </c>
      <c r="AF34">
        <v>0.8385602401279999</v>
      </c>
      <c r="AG34">
        <f t="shared" si="2"/>
        <v>18.474776459775995</v>
      </c>
      <c r="AH34">
        <v>3.6172375383039994</v>
      </c>
      <c r="AI34">
        <v>2.3205246904319998</v>
      </c>
      <c r="AJ34">
        <v>2.12318642432</v>
      </c>
      <c r="AK34">
        <v>2.0248339404799998</v>
      </c>
      <c r="AL34">
        <v>1.8263741849599997</v>
      </c>
      <c r="AM34">
        <v>1.4802974018559998</v>
      </c>
      <c r="AN34">
        <v>1.3618739696639999</v>
      </c>
      <c r="AO34">
        <v>1.3012842951679997</v>
      </c>
      <c r="AP34">
        <v>1.1457943444479999</v>
      </c>
      <c r="AQ34">
        <v>1.273369670144</v>
      </c>
      <c r="AR34">
        <f t="shared" si="3"/>
        <v>54.766561562405379</v>
      </c>
      <c r="AS34">
        <v>18.3352</v>
      </c>
      <c r="AT34">
        <f t="shared" si="4"/>
        <v>14.66816</v>
      </c>
      <c r="AU34">
        <f t="shared" si="5"/>
        <v>0.68979339081111724</v>
      </c>
      <c r="AV34">
        <f t="shared" si="6"/>
        <v>1.2595156079410093</v>
      </c>
      <c r="AW34" s="59">
        <v>0.16496126</v>
      </c>
    </row>
    <row r="35" spans="1:49" x14ac:dyDescent="0.3">
      <c r="A35" t="s">
        <v>24</v>
      </c>
      <c r="B35">
        <v>4</v>
      </c>
      <c r="C35">
        <v>24</v>
      </c>
      <c r="D35">
        <v>146.66109168499867</v>
      </c>
      <c r="E35">
        <v>43.804624791290749</v>
      </c>
      <c r="F35">
        <v>10.017408009055865</v>
      </c>
      <c r="G35">
        <v>1.2334567866569286</v>
      </c>
      <c r="H35">
        <v>1.1397250957132135</v>
      </c>
      <c r="I35">
        <v>1.1597503834196643</v>
      </c>
      <c r="J35">
        <v>1.111631468074743</v>
      </c>
      <c r="K35">
        <v>1.0909082456330446</v>
      </c>
      <c r="L35">
        <v>0.97453621365013277</v>
      </c>
      <c r="M35">
        <v>0.95763593398776869</v>
      </c>
      <c r="N35">
        <v>0.87099686754366612</v>
      </c>
      <c r="O35">
        <v>0.68946341272168321</v>
      </c>
      <c r="P35">
        <v>0.78930360165502167</v>
      </c>
      <c r="Q35">
        <f t="shared" si="0"/>
        <v>10017.408009055865</v>
      </c>
      <c r="R35">
        <v>7.7232541299999999</v>
      </c>
      <c r="S35">
        <v>1.0338126075601335</v>
      </c>
      <c r="T35">
        <v>0.67224120769759821</v>
      </c>
      <c r="U35">
        <v>273.95093741600004</v>
      </c>
      <c r="V35">
        <f t="shared" si="1"/>
        <v>9.8139479592959979</v>
      </c>
      <c r="W35">
        <v>1.3251167887359998</v>
      </c>
      <c r="X35">
        <v>1.1337909207039998</v>
      </c>
      <c r="Y35">
        <v>1.1405052339199999</v>
      </c>
      <c r="Z35">
        <v>1.0884993966079999</v>
      </c>
      <c r="AA35">
        <v>1.0246599900160001</v>
      </c>
      <c r="AB35">
        <v>0.90712632524799985</v>
      </c>
      <c r="AC35">
        <v>0.90005093068800002</v>
      </c>
      <c r="AD35">
        <v>0.83393817395199987</v>
      </c>
      <c r="AE35">
        <v>0.6758790338559999</v>
      </c>
      <c r="AF35">
        <v>0.78438116556799997</v>
      </c>
      <c r="AG35">
        <f t="shared" si="2"/>
        <v>18.227750701055999</v>
      </c>
      <c r="AH35">
        <v>4.0037993016320002</v>
      </c>
      <c r="AI35">
        <v>2.4163214832639999</v>
      </c>
      <c r="AJ35">
        <v>2.1027150243839996</v>
      </c>
      <c r="AK35">
        <v>1.8909807487999997</v>
      </c>
      <c r="AL35">
        <v>1.6730001034239999</v>
      </c>
      <c r="AM35">
        <v>1.392804355072</v>
      </c>
      <c r="AN35">
        <v>1.2913494963199998</v>
      </c>
      <c r="AO35">
        <v>1.2314223667199999</v>
      </c>
      <c r="AP35">
        <v>1.0630111032319998</v>
      </c>
      <c r="AQ35">
        <v>1.1623467182079998</v>
      </c>
      <c r="AR35">
        <f t="shared" si="3"/>
        <v>53.840696640246676</v>
      </c>
      <c r="AS35">
        <v>17.721599999999999</v>
      </c>
      <c r="AT35">
        <f t="shared" si="4"/>
        <v>14.17728</v>
      </c>
      <c r="AU35">
        <f t="shared" si="5"/>
        <v>0.6922306647887323</v>
      </c>
      <c r="AV35">
        <f t="shared" si="6"/>
        <v>1.2857015380281691</v>
      </c>
      <c r="AW35" s="59">
        <v>0.15963988000000001</v>
      </c>
    </row>
    <row r="36" spans="1:49" x14ac:dyDescent="0.3">
      <c r="A36" t="s">
        <v>24</v>
      </c>
      <c r="B36">
        <v>5</v>
      </c>
      <c r="C36">
        <v>24</v>
      </c>
      <c r="D36">
        <v>160.41452029999988</v>
      </c>
      <c r="E36">
        <v>48.116233589275112</v>
      </c>
      <c r="F36">
        <v>11.528726042054839</v>
      </c>
      <c r="G36">
        <v>1.3663968367373824</v>
      </c>
      <c r="H36">
        <v>1.3471617464490104</v>
      </c>
      <c r="I36">
        <v>1.3105004349981193</v>
      </c>
      <c r="J36">
        <v>1.3110844358136329</v>
      </c>
      <c r="K36">
        <v>1.248706532901013</v>
      </c>
      <c r="L36">
        <v>1.0969610184318133</v>
      </c>
      <c r="M36">
        <v>1.1603488766660284</v>
      </c>
      <c r="N36">
        <v>1.0028929157811743</v>
      </c>
      <c r="O36">
        <v>0.80083077889235277</v>
      </c>
      <c r="P36">
        <v>0.88384246538431321</v>
      </c>
      <c r="Q36">
        <f t="shared" si="0"/>
        <v>11528.726042054839</v>
      </c>
      <c r="R36">
        <v>6.9187282100000003</v>
      </c>
      <c r="S36">
        <v>1.1598599857044636</v>
      </c>
      <c r="T36">
        <v>0.72813390982817494</v>
      </c>
      <c r="U36">
        <v>282.582548976</v>
      </c>
      <c r="V36">
        <f t="shared" si="1"/>
        <v>11.434076080127999</v>
      </c>
      <c r="W36">
        <v>1.5176530104319998</v>
      </c>
      <c r="X36">
        <v>1.3680663459839997</v>
      </c>
      <c r="Y36">
        <v>1.3048546135039998</v>
      </c>
      <c r="Z36">
        <v>1.2766475238399999</v>
      </c>
      <c r="AA36">
        <v>1.2012771363839998</v>
      </c>
      <c r="AB36">
        <v>1.0457759370240001</v>
      </c>
      <c r="AC36">
        <v>1.0902665579519999</v>
      </c>
      <c r="AD36">
        <v>0.97007708927999992</v>
      </c>
      <c r="AE36">
        <v>0.78885587455999984</v>
      </c>
      <c r="AF36">
        <v>0.87060199116799986</v>
      </c>
      <c r="AG36">
        <f t="shared" si="2"/>
        <v>21.440559136255995</v>
      </c>
      <c r="AH36">
        <v>4.8259747727359992</v>
      </c>
      <c r="AI36">
        <v>2.9448692049919996</v>
      </c>
      <c r="AJ36">
        <v>2.4185858344959996</v>
      </c>
      <c r="AK36">
        <v>2.2261429765119995</v>
      </c>
      <c r="AL36">
        <v>2.0072871869439997</v>
      </c>
      <c r="AM36">
        <v>1.6175983016959998</v>
      </c>
      <c r="AN36">
        <v>1.4981996124159997</v>
      </c>
      <c r="AO36">
        <v>1.3856569692159999</v>
      </c>
      <c r="AP36">
        <v>1.185431177216</v>
      </c>
      <c r="AQ36">
        <v>1.330813100032</v>
      </c>
      <c r="AR36">
        <f t="shared" si="3"/>
        <v>53.329187953839188</v>
      </c>
      <c r="AS36">
        <v>18.4496</v>
      </c>
      <c r="AT36">
        <f t="shared" si="4"/>
        <v>14.759680000000001</v>
      </c>
      <c r="AU36">
        <f t="shared" si="5"/>
        <v>0.77468319639233363</v>
      </c>
      <c r="AV36">
        <f t="shared" si="6"/>
        <v>1.4526439012401349</v>
      </c>
      <c r="AW36" s="59">
        <v>0.19675119999999999</v>
      </c>
    </row>
    <row r="37" spans="1:49" x14ac:dyDescent="0.3">
      <c r="A37" t="s">
        <v>24</v>
      </c>
      <c r="B37">
        <v>6</v>
      </c>
      <c r="C37">
        <v>24</v>
      </c>
      <c r="D37">
        <v>153.36189787299972</v>
      </c>
      <c r="E37">
        <v>46.678760540371151</v>
      </c>
      <c r="F37">
        <v>11.525575832822199</v>
      </c>
      <c r="G37">
        <v>1.4461409218536485</v>
      </c>
      <c r="H37">
        <v>1.27267845693139</v>
      </c>
      <c r="I37">
        <v>1.2529266919424393</v>
      </c>
      <c r="J37">
        <v>1.2097122842421162</v>
      </c>
      <c r="K37">
        <v>1.1912041712920409</v>
      </c>
      <c r="L37">
        <v>1.1186821648836731</v>
      </c>
      <c r="M37">
        <v>1.2286258733341269</v>
      </c>
      <c r="N37">
        <v>0.99000488570656331</v>
      </c>
      <c r="O37">
        <v>0.83079277727941236</v>
      </c>
      <c r="P37">
        <v>0.98480760535678702</v>
      </c>
      <c r="Q37">
        <f t="shared" si="0"/>
        <v>11525.575832822198</v>
      </c>
      <c r="R37">
        <v>9.3218780399999996</v>
      </c>
      <c r="S37">
        <v>1.1438729806185568</v>
      </c>
      <c r="T37">
        <v>0.73024089264605185</v>
      </c>
      <c r="U37">
        <v>282.25190656000001</v>
      </c>
      <c r="V37">
        <f t="shared" si="1"/>
        <v>11.439026606591998</v>
      </c>
      <c r="W37">
        <v>1.5719400719359997</v>
      </c>
      <c r="X37">
        <v>1.2912786298879999</v>
      </c>
      <c r="Y37">
        <v>1.2595068462079997</v>
      </c>
      <c r="Z37">
        <v>1.199147768832</v>
      </c>
      <c r="AA37">
        <v>1.1311171189759999</v>
      </c>
      <c r="AB37">
        <v>1.0486792110079999</v>
      </c>
      <c r="AC37">
        <v>1.1637842944000001</v>
      </c>
      <c r="AD37">
        <v>0.95855510732799987</v>
      </c>
      <c r="AE37">
        <v>0.82469291673599998</v>
      </c>
      <c r="AF37">
        <v>0.99032464127999986</v>
      </c>
      <c r="AG37">
        <f t="shared" si="2"/>
        <v>20.291962755583999</v>
      </c>
      <c r="AH37">
        <v>4.122236232191999</v>
      </c>
      <c r="AI37">
        <v>2.5640903674879998</v>
      </c>
      <c r="AJ37">
        <v>2.30318153728</v>
      </c>
      <c r="AK37">
        <v>2.0846317107200001</v>
      </c>
      <c r="AL37">
        <v>1.8806848686079998</v>
      </c>
      <c r="AM37">
        <v>1.6094092917759997</v>
      </c>
      <c r="AN37">
        <v>1.6023777669119998</v>
      </c>
      <c r="AO37">
        <v>1.4016435363839999</v>
      </c>
      <c r="AP37">
        <v>1.2415168962559999</v>
      </c>
      <c r="AQ37">
        <v>1.482190547968</v>
      </c>
      <c r="AR37">
        <f t="shared" si="3"/>
        <v>56.372203834467292</v>
      </c>
      <c r="AS37">
        <v>18.709599999999998</v>
      </c>
      <c r="AT37">
        <f t="shared" si="4"/>
        <v>14.96768</v>
      </c>
      <c r="AU37">
        <f t="shared" si="5"/>
        <v>0.76424847448582534</v>
      </c>
      <c r="AV37">
        <f t="shared" si="6"/>
        <v>1.355718638799333</v>
      </c>
      <c r="AW37" s="59">
        <v>0.19100975000000001</v>
      </c>
    </row>
    <row r="38" spans="1:49" x14ac:dyDescent="0.3">
      <c r="A38" t="s">
        <v>23</v>
      </c>
      <c r="B38">
        <v>1</v>
      </c>
      <c r="C38">
        <v>14</v>
      </c>
      <c r="D38">
        <v>130.0494185019987</v>
      </c>
      <c r="E38">
        <v>37.154695312027926</v>
      </c>
      <c r="F38">
        <v>9.4829849502451005</v>
      </c>
      <c r="G38">
        <v>1.2001867897915242</v>
      </c>
      <c r="H38">
        <v>1.0953479437468072</v>
      </c>
      <c r="I38">
        <v>1.0407093910381875</v>
      </c>
      <c r="J38">
        <v>0.97673205835731081</v>
      </c>
      <c r="K38">
        <v>0.91571221178331652</v>
      </c>
      <c r="L38">
        <v>0.80789487818345851</v>
      </c>
      <c r="M38">
        <v>0.91800725558779439</v>
      </c>
      <c r="N38">
        <v>0.82425196940771195</v>
      </c>
      <c r="O38">
        <v>0.74602564258587301</v>
      </c>
      <c r="P38">
        <v>0.95811680976311475</v>
      </c>
      <c r="Q38">
        <f>F38*1000</f>
        <v>9482.9849502450998</v>
      </c>
      <c r="R38">
        <v>8.2516560499999994</v>
      </c>
      <c r="S38">
        <v>0.93872166213058783</v>
      </c>
      <c r="T38">
        <v>0.5729236593814433</v>
      </c>
      <c r="U38" s="3">
        <v>223.433671656</v>
      </c>
      <c r="V38">
        <f t="shared" si="1"/>
        <v>9.3967583989759991</v>
      </c>
      <c r="W38">
        <v>1.2719838376959998</v>
      </c>
      <c r="X38">
        <v>1.113607485952</v>
      </c>
      <c r="Y38">
        <v>1.0529559439359999</v>
      </c>
      <c r="Z38">
        <v>0.95916478361599988</v>
      </c>
      <c r="AA38">
        <v>0.87385622271999996</v>
      </c>
      <c r="AB38">
        <v>0.75816508518399994</v>
      </c>
      <c r="AC38">
        <v>0.87073022566399993</v>
      </c>
      <c r="AD38">
        <v>0.80443299123199985</v>
      </c>
      <c r="AE38">
        <v>0.74185680691199996</v>
      </c>
      <c r="AF38">
        <v>0.95000501606399979</v>
      </c>
      <c r="AG38">
        <f t="shared" si="2"/>
        <v>15.605994180607993</v>
      </c>
      <c r="AH38">
        <v>2.8678576409599996</v>
      </c>
      <c r="AI38">
        <v>2.0563335070719999</v>
      </c>
      <c r="AJ38">
        <v>1.8316441727999997</v>
      </c>
      <c r="AK38">
        <v>1.5843506964479999</v>
      </c>
      <c r="AL38">
        <v>1.4435210982399997</v>
      </c>
      <c r="AM38">
        <v>1.2238227855359998</v>
      </c>
      <c r="AN38">
        <v>1.2169869870079997</v>
      </c>
      <c r="AO38">
        <v>1.0966029168639997</v>
      </c>
      <c r="AP38">
        <v>1.0214889983999997</v>
      </c>
      <c r="AQ38">
        <v>1.2633853772799997</v>
      </c>
      <c r="AR38">
        <f t="shared" si="3"/>
        <v>60.212494572453515</v>
      </c>
      <c r="AS38">
        <v>17.191199999999998</v>
      </c>
      <c r="AT38">
        <f t="shared" si="4"/>
        <v>13.75296</v>
      </c>
      <c r="AU38">
        <f t="shared" si="5"/>
        <v>0.6832535249848759</v>
      </c>
      <c r="AV38">
        <f t="shared" si="6"/>
        <v>1.1347371169993945</v>
      </c>
      <c r="AW38" s="59">
        <v>0.1235835</v>
      </c>
    </row>
    <row r="39" spans="1:49" x14ac:dyDescent="0.3">
      <c r="A39" t="s">
        <v>23</v>
      </c>
      <c r="B39">
        <v>2</v>
      </c>
      <c r="C39">
        <v>14</v>
      </c>
      <c r="D39">
        <v>132.92151565599906</v>
      </c>
      <c r="E39">
        <v>37.476299542543799</v>
      </c>
      <c r="F39">
        <v>10.128866589710828</v>
      </c>
      <c r="G39">
        <v>1.2974775725345351</v>
      </c>
      <c r="H39">
        <v>1.2603973025351314</v>
      </c>
      <c r="I39">
        <v>1.1275680187577368</v>
      </c>
      <c r="J39">
        <v>1.0322557692194594</v>
      </c>
      <c r="K39">
        <v>0.94118607420428968</v>
      </c>
      <c r="L39">
        <v>0.86659170316828493</v>
      </c>
      <c r="M39">
        <v>0.91818771471895944</v>
      </c>
      <c r="N39">
        <v>0.87427819329421042</v>
      </c>
      <c r="O39">
        <v>0.80781906828948502</v>
      </c>
      <c r="P39">
        <v>1.0031051729887364</v>
      </c>
      <c r="Q39">
        <f t="shared" si="0"/>
        <v>10128.866589710828</v>
      </c>
      <c r="R39">
        <v>7.0429709000000003</v>
      </c>
      <c r="S39">
        <v>0.96800463477662857</v>
      </c>
      <c r="T39">
        <v>0.59127652508590689</v>
      </c>
      <c r="U39" s="3">
        <v>226.91917414400001</v>
      </c>
      <c r="V39">
        <f t="shared" si="1"/>
        <v>9.8934319743999986</v>
      </c>
      <c r="W39">
        <v>1.335398045696</v>
      </c>
      <c r="X39">
        <v>1.2703685329919998</v>
      </c>
      <c r="Y39">
        <v>1.1219123568639999</v>
      </c>
      <c r="Z39">
        <v>1.0058263920639998</v>
      </c>
      <c r="AA39">
        <v>0.88628934451199981</v>
      </c>
      <c r="AB39">
        <v>0.80141498111999998</v>
      </c>
      <c r="AC39">
        <v>0.85530384076799992</v>
      </c>
      <c r="AD39">
        <v>0.83959286527999999</v>
      </c>
      <c r="AE39">
        <v>0.7958963983359999</v>
      </c>
      <c r="AF39">
        <v>0.98142921676799988</v>
      </c>
      <c r="AG39">
        <f t="shared" si="2"/>
        <v>17.009880695807997</v>
      </c>
      <c r="AH39">
        <v>3.0425681428479998</v>
      </c>
      <c r="AI39">
        <v>2.3784405631999999</v>
      </c>
      <c r="AJ39">
        <v>2.1042605875199998</v>
      </c>
      <c r="AK39">
        <v>1.8041299993599997</v>
      </c>
      <c r="AL39">
        <v>1.550206574592</v>
      </c>
      <c r="AM39">
        <v>1.2894349777919998</v>
      </c>
      <c r="AN39">
        <v>1.2296675788799998</v>
      </c>
      <c r="AO39">
        <v>1.1347279324159998</v>
      </c>
      <c r="AP39">
        <v>1.1207402485759999</v>
      </c>
      <c r="AQ39">
        <v>1.3557040906239999</v>
      </c>
      <c r="AR39">
        <f t="shared" si="3"/>
        <v>58.162853410477986</v>
      </c>
      <c r="AS39">
        <v>17.669599999999999</v>
      </c>
      <c r="AT39">
        <f t="shared" si="4"/>
        <v>14.135680000000001</v>
      </c>
      <c r="AU39">
        <f t="shared" si="5"/>
        <v>0.69989077104178921</v>
      </c>
      <c r="AV39">
        <f t="shared" si="6"/>
        <v>1.2033294964096524</v>
      </c>
      <c r="AW39" s="59">
        <v>0.13053576</v>
      </c>
    </row>
    <row r="40" spans="1:49" x14ac:dyDescent="0.3">
      <c r="A40" t="s">
        <v>23</v>
      </c>
      <c r="B40">
        <v>3</v>
      </c>
      <c r="C40">
        <v>14</v>
      </c>
      <c r="D40">
        <v>125.28222141000037</v>
      </c>
      <c r="E40">
        <v>36.795924100220162</v>
      </c>
      <c r="F40">
        <v>10.259706923023741</v>
      </c>
      <c r="G40">
        <v>1.3013407988453225</v>
      </c>
      <c r="H40">
        <v>1.2117551967892175</v>
      </c>
      <c r="I40">
        <v>1.1514899641504242</v>
      </c>
      <c r="J40">
        <v>1.0583034905200313</v>
      </c>
      <c r="K40">
        <v>0.96913744028482995</v>
      </c>
      <c r="L40">
        <v>0.89059131428525173</v>
      </c>
      <c r="M40">
        <v>0.98707713325127733</v>
      </c>
      <c r="N40">
        <v>0.86316996668285673</v>
      </c>
      <c r="O40">
        <v>0.80086288710054543</v>
      </c>
      <c r="P40">
        <v>1.0259787311139823</v>
      </c>
      <c r="Q40">
        <f t="shared" si="0"/>
        <v>10259.706923023741</v>
      </c>
      <c r="R40">
        <v>8.6713472399999993</v>
      </c>
      <c r="S40">
        <v>0.95733633264605178</v>
      </c>
      <c r="T40">
        <v>0.58085539271477293</v>
      </c>
      <c r="U40" s="3">
        <v>221.582196576</v>
      </c>
      <c r="V40">
        <f t="shared" si="1"/>
        <v>9.7137045790719974</v>
      </c>
      <c r="W40">
        <v>1.3098805058559999</v>
      </c>
      <c r="X40">
        <v>1.175968821248</v>
      </c>
      <c r="Y40">
        <v>1.1077469445119998</v>
      </c>
      <c r="Z40">
        <v>1.0006891381759999</v>
      </c>
      <c r="AA40">
        <v>0.89089791231999982</v>
      </c>
      <c r="AB40">
        <v>0.79744646092799998</v>
      </c>
      <c r="AC40">
        <v>0.89805992140799984</v>
      </c>
      <c r="AD40">
        <v>0.80301791231999986</v>
      </c>
      <c r="AE40">
        <v>0.76044630937599988</v>
      </c>
      <c r="AF40">
        <v>0.9695506529279998</v>
      </c>
      <c r="AG40">
        <f t="shared" si="2"/>
        <v>16.410526159871999</v>
      </c>
      <c r="AH40">
        <v>2.979720866304</v>
      </c>
      <c r="AI40">
        <v>2.2369506698239996</v>
      </c>
      <c r="AJ40">
        <v>1.9682296591359996</v>
      </c>
      <c r="AK40">
        <v>1.6800361277439997</v>
      </c>
      <c r="AL40">
        <v>1.5232807050239998</v>
      </c>
      <c r="AM40">
        <v>1.2766666465279999</v>
      </c>
      <c r="AN40">
        <v>1.2620445393919999</v>
      </c>
      <c r="AO40">
        <v>1.102919028224</v>
      </c>
      <c r="AP40">
        <v>1.0476679582720001</v>
      </c>
      <c r="AQ40">
        <v>1.3330099594239999</v>
      </c>
      <c r="AR40">
        <f t="shared" si="3"/>
        <v>59.191914289893575</v>
      </c>
      <c r="AS40">
        <v>17.669599999999999</v>
      </c>
      <c r="AT40">
        <f t="shared" si="4"/>
        <v>14.135680000000001</v>
      </c>
      <c r="AU40">
        <f t="shared" si="5"/>
        <v>0.68717632113007632</v>
      </c>
      <c r="AV40">
        <f t="shared" si="6"/>
        <v>1.1609293758681576</v>
      </c>
      <c r="AW40" s="59">
        <v>0.12846859999999999</v>
      </c>
    </row>
    <row r="41" spans="1:49" x14ac:dyDescent="0.3">
      <c r="A41" t="s">
        <v>23</v>
      </c>
      <c r="B41">
        <v>4</v>
      </c>
      <c r="C41">
        <v>14</v>
      </c>
      <c r="D41">
        <v>133.57444710100017</v>
      </c>
      <c r="E41">
        <v>36.556034520681202</v>
      </c>
      <c r="F41">
        <v>9.1337152615828323</v>
      </c>
      <c r="G41">
        <v>1.1231392413719594</v>
      </c>
      <c r="H41">
        <v>1.1096476245421432</v>
      </c>
      <c r="I41">
        <v>1.0065619233717678</v>
      </c>
      <c r="J41">
        <v>0.93975093264237497</v>
      </c>
      <c r="K41">
        <v>0.85690979274666446</v>
      </c>
      <c r="L41">
        <v>0.78829558058666882</v>
      </c>
      <c r="M41">
        <v>0.85842584581065196</v>
      </c>
      <c r="N41">
        <v>0.80692649091302593</v>
      </c>
      <c r="O41">
        <v>0.74264226308288617</v>
      </c>
      <c r="P41">
        <v>0.90141556651468913</v>
      </c>
      <c r="Q41">
        <f t="shared" si="0"/>
        <v>9133.7152615828327</v>
      </c>
      <c r="R41">
        <v>5.3558890699999999</v>
      </c>
      <c r="S41">
        <v>0.90094362281786566</v>
      </c>
      <c r="T41">
        <v>0.55622808549827807</v>
      </c>
      <c r="U41" s="3">
        <v>222.87639816000001</v>
      </c>
      <c r="V41">
        <f t="shared" si="1"/>
        <v>9.1027841914880003</v>
      </c>
      <c r="W41">
        <v>1.211943096832</v>
      </c>
      <c r="X41">
        <v>1.1415524823039997</v>
      </c>
      <c r="Y41">
        <v>1.0270750730239999</v>
      </c>
      <c r="Z41">
        <v>0.92974846515200005</v>
      </c>
      <c r="AA41">
        <v>0.81565463449599984</v>
      </c>
      <c r="AB41">
        <v>0.74095241625599995</v>
      </c>
      <c r="AC41">
        <v>0.81822719846399994</v>
      </c>
      <c r="AD41">
        <v>0.78816745779199993</v>
      </c>
      <c r="AE41">
        <v>0.73297825535999994</v>
      </c>
      <c r="AF41">
        <v>0.89648511180799983</v>
      </c>
      <c r="AG41">
        <f t="shared" si="2"/>
        <v>15.813397729791998</v>
      </c>
      <c r="AH41">
        <v>2.9511571947519997</v>
      </c>
      <c r="AI41">
        <v>2.2064016133119999</v>
      </c>
      <c r="AJ41">
        <v>1.9107131130879997</v>
      </c>
      <c r="AK41">
        <v>1.6559662878719998</v>
      </c>
      <c r="AL41">
        <v>1.4182431544319998</v>
      </c>
      <c r="AM41">
        <v>1.1678248058879999</v>
      </c>
      <c r="AN41">
        <v>1.161841654272</v>
      </c>
      <c r="AO41">
        <v>1.0646680279039997</v>
      </c>
      <c r="AP41">
        <v>1.0188995614719998</v>
      </c>
      <c r="AQ41">
        <v>1.2576823167999998</v>
      </c>
      <c r="AR41">
        <f t="shared" si="3"/>
        <v>57.563746558645079</v>
      </c>
      <c r="AS41">
        <v>17.16</v>
      </c>
      <c r="AT41">
        <f t="shared" si="4"/>
        <v>13.728000000000002</v>
      </c>
      <c r="AU41">
        <f t="shared" si="5"/>
        <v>0.66308159903030295</v>
      </c>
      <c r="AV41">
        <f t="shared" si="6"/>
        <v>1.1519083427878785</v>
      </c>
      <c r="AW41" s="59">
        <v>0.11400258000000001</v>
      </c>
    </row>
    <row r="42" spans="1:49" x14ac:dyDescent="0.3">
      <c r="A42" t="s">
        <v>23</v>
      </c>
      <c r="B42">
        <v>5</v>
      </c>
      <c r="C42">
        <v>14</v>
      </c>
      <c r="D42">
        <v>143.81086743700081</v>
      </c>
      <c r="E42">
        <v>40.275974920510954</v>
      </c>
      <c r="F42">
        <v>10.193904598995543</v>
      </c>
      <c r="G42">
        <v>1.2102175213016992</v>
      </c>
      <c r="H42">
        <v>1.194711221800004</v>
      </c>
      <c r="I42">
        <v>1.1183923867764525</v>
      </c>
      <c r="J42">
        <v>1.0288707231417633</v>
      </c>
      <c r="K42">
        <v>0.96670427423104177</v>
      </c>
      <c r="L42">
        <v>0.88285887265582108</v>
      </c>
      <c r="M42">
        <v>1.007197498460181</v>
      </c>
      <c r="N42">
        <v>0.8978344271446036</v>
      </c>
      <c r="O42">
        <v>0.83092636733848113</v>
      </c>
      <c r="P42">
        <v>1.0561913061454964</v>
      </c>
      <c r="Q42">
        <f t="shared" si="0"/>
        <v>10193.904598995543</v>
      </c>
      <c r="R42">
        <v>6.4760688799999997</v>
      </c>
      <c r="S42">
        <v>0.98045841319587623</v>
      </c>
      <c r="T42">
        <v>0.59675430408247421</v>
      </c>
      <c r="U42" s="3">
        <v>225.79860316</v>
      </c>
      <c r="V42">
        <f t="shared" si="1"/>
        <v>10.241532387839998</v>
      </c>
      <c r="W42">
        <v>1.3115846748159998</v>
      </c>
      <c r="X42">
        <v>1.2401918064639998</v>
      </c>
      <c r="Y42">
        <v>1.141260017664</v>
      </c>
      <c r="Z42">
        <v>1.0318219991039999</v>
      </c>
      <c r="AA42">
        <v>0.92827601817599981</v>
      </c>
      <c r="AB42">
        <v>0.83555460351999988</v>
      </c>
      <c r="AC42">
        <v>0.96087007743999997</v>
      </c>
      <c r="AD42">
        <v>0.87612957286399984</v>
      </c>
      <c r="AE42">
        <v>0.82987516518399984</v>
      </c>
      <c r="AF42">
        <v>1.0859684526079998</v>
      </c>
      <c r="AG42">
        <f t="shared" si="2"/>
        <v>17.718642878975999</v>
      </c>
      <c r="AH42">
        <v>3.1912121712639996</v>
      </c>
      <c r="AI42">
        <v>2.3558780410879998</v>
      </c>
      <c r="AJ42">
        <v>2.0907633443839999</v>
      </c>
      <c r="AK42">
        <v>1.8262482001919997</v>
      </c>
      <c r="AL42">
        <v>1.6056747432959999</v>
      </c>
      <c r="AM42">
        <v>1.3422630906879998</v>
      </c>
      <c r="AN42">
        <v>1.3689921090559998</v>
      </c>
      <c r="AO42">
        <v>1.2093750323199999</v>
      </c>
      <c r="AP42">
        <v>1.17634902528</v>
      </c>
      <c r="AQ42">
        <v>1.5518871214079999</v>
      </c>
      <c r="AR42">
        <f t="shared" si="3"/>
        <v>57.800884965022107</v>
      </c>
      <c r="AS42">
        <v>17.9712</v>
      </c>
      <c r="AT42">
        <f t="shared" si="4"/>
        <v>14.37696</v>
      </c>
      <c r="AU42">
        <f t="shared" si="5"/>
        <v>0.71235729861111097</v>
      </c>
      <c r="AV42">
        <f t="shared" si="6"/>
        <v>1.2324332041666666</v>
      </c>
      <c r="AW42" s="59">
        <v>0.13470409</v>
      </c>
    </row>
    <row r="43" spans="1:49" x14ac:dyDescent="0.3">
      <c r="A43" t="s">
        <v>23</v>
      </c>
      <c r="B43">
        <v>6</v>
      </c>
      <c r="C43">
        <v>14</v>
      </c>
      <c r="D43">
        <v>125.86899506599953</v>
      </c>
      <c r="E43">
        <v>35.574609832001507</v>
      </c>
      <c r="F43">
        <v>9.212409437575122</v>
      </c>
      <c r="G43">
        <v>1.1364021381255138</v>
      </c>
      <c r="H43">
        <v>1.0699222970415621</v>
      </c>
      <c r="I43">
        <v>0.99907314317411888</v>
      </c>
      <c r="J43">
        <v>0.9405400521712326</v>
      </c>
      <c r="K43">
        <v>0.87918334353881533</v>
      </c>
      <c r="L43">
        <v>0.80041871636071282</v>
      </c>
      <c r="M43">
        <v>0.89544506632977738</v>
      </c>
      <c r="N43">
        <v>0.79845155643936661</v>
      </c>
      <c r="O43">
        <v>0.74496051029064825</v>
      </c>
      <c r="P43">
        <v>0.94801261410337245</v>
      </c>
      <c r="Q43">
        <f t="shared" si="0"/>
        <v>9212.4094375751229</v>
      </c>
      <c r="R43">
        <v>6.6126465300000001</v>
      </c>
      <c r="S43">
        <v>0.93857312797250492</v>
      </c>
      <c r="T43">
        <v>0.56219955821306211</v>
      </c>
      <c r="U43" s="3">
        <v>218.50991364800001</v>
      </c>
      <c r="V43">
        <f t="shared" si="1"/>
        <v>9.2092053247999992</v>
      </c>
      <c r="W43">
        <v>1.21393635584</v>
      </c>
      <c r="X43">
        <v>1.1083251246079999</v>
      </c>
      <c r="Y43">
        <v>1.0236374886399999</v>
      </c>
      <c r="Z43">
        <v>0.92696555161599981</v>
      </c>
      <c r="AA43">
        <v>0.83787519795199994</v>
      </c>
      <c r="AB43">
        <v>0.75267912345599997</v>
      </c>
      <c r="AC43">
        <v>0.85043205478399986</v>
      </c>
      <c r="AD43">
        <v>0.78016967475199994</v>
      </c>
      <c r="AE43">
        <v>0.74471733606400004</v>
      </c>
      <c r="AF43">
        <v>0.97046741708799988</v>
      </c>
      <c r="AG43">
        <f t="shared" si="2"/>
        <v>15.673814480895999</v>
      </c>
      <c r="AH43">
        <v>2.8012791905279997</v>
      </c>
      <c r="AI43">
        <v>2.0577339627519997</v>
      </c>
      <c r="AJ43">
        <v>1.8388298040319999</v>
      </c>
      <c r="AK43">
        <v>1.6122866938880001</v>
      </c>
      <c r="AL43">
        <v>1.4332724623359998</v>
      </c>
      <c r="AM43">
        <v>1.2193773230079998</v>
      </c>
      <c r="AN43">
        <v>1.197533588992</v>
      </c>
      <c r="AO43">
        <v>1.0825342428159999</v>
      </c>
      <c r="AP43">
        <v>1.0664183162879999</v>
      </c>
      <c r="AQ43">
        <v>1.3645488962559997</v>
      </c>
      <c r="AR43">
        <f t="shared" si="3"/>
        <v>58.755354901160928</v>
      </c>
      <c r="AS43">
        <v>17.232799999999997</v>
      </c>
      <c r="AT43">
        <f t="shared" si="4"/>
        <v>13.786239999999999</v>
      </c>
      <c r="AU43">
        <f t="shared" si="5"/>
        <v>0.66799978273989136</v>
      </c>
      <c r="AV43">
        <f t="shared" si="6"/>
        <v>1.1369172799034399</v>
      </c>
      <c r="AW43" s="59">
        <v>0.12120566000000001</v>
      </c>
    </row>
    <row r="44" spans="1:49" x14ac:dyDescent="0.3">
      <c r="A44" t="s">
        <v>23</v>
      </c>
      <c r="B44">
        <v>1</v>
      </c>
      <c r="C44">
        <v>16</v>
      </c>
      <c r="D44">
        <v>125.03425792999991</v>
      </c>
      <c r="E44">
        <v>37.114287084922836</v>
      </c>
      <c r="F44">
        <v>9.6563067352838239</v>
      </c>
      <c r="G44">
        <v>1.1884834771401522</v>
      </c>
      <c r="H44">
        <v>1.1663655189730469</v>
      </c>
      <c r="I44">
        <v>1.0709302884662169</v>
      </c>
      <c r="J44">
        <v>1.002129653746874</v>
      </c>
      <c r="K44">
        <v>0.94551421651329948</v>
      </c>
      <c r="L44">
        <v>0.84183233759036824</v>
      </c>
      <c r="M44">
        <v>0.94073849065783377</v>
      </c>
      <c r="N44">
        <v>0.83854961143254581</v>
      </c>
      <c r="O44">
        <v>0.74139858882791809</v>
      </c>
      <c r="P44">
        <v>0.92036455193556765</v>
      </c>
      <c r="Q44">
        <f t="shared" si="0"/>
        <v>9656.3067352838243</v>
      </c>
      <c r="R44">
        <v>6.9903089500000002</v>
      </c>
      <c r="S44">
        <v>0.96577341663229865</v>
      </c>
      <c r="T44">
        <v>0.58595847257731959</v>
      </c>
      <c r="U44" s="3">
        <v>226.58948946400002</v>
      </c>
      <c r="V44">
        <f t="shared" si="1"/>
        <v>9.5218185287679979</v>
      </c>
      <c r="W44">
        <v>1.2654708751359998</v>
      </c>
      <c r="X44">
        <v>1.1779137111039999</v>
      </c>
      <c r="Y44">
        <v>1.0677130347519999</v>
      </c>
      <c r="Z44">
        <v>0.97258553599999986</v>
      </c>
      <c r="AA44">
        <v>0.88782028441599992</v>
      </c>
      <c r="AB44">
        <v>0.77847900415999982</v>
      </c>
      <c r="AC44">
        <v>0.88481914726399991</v>
      </c>
      <c r="AD44">
        <v>0.81262875033599991</v>
      </c>
      <c r="AE44">
        <v>0.73545070643199995</v>
      </c>
      <c r="AF44">
        <v>0.93893747916799986</v>
      </c>
      <c r="AG44">
        <f t="shared" si="2"/>
        <v>16.028363739647997</v>
      </c>
      <c r="AH44">
        <v>3.0176400317439995</v>
      </c>
      <c r="AI44">
        <v>2.1159895444479995</v>
      </c>
      <c r="AJ44">
        <v>1.8571504639999996</v>
      </c>
      <c r="AK44">
        <v>1.5968423111679999</v>
      </c>
      <c r="AL44">
        <v>1.4683873418239999</v>
      </c>
      <c r="AM44">
        <v>1.2665046251519998</v>
      </c>
      <c r="AN44">
        <v>1.2487317739519999</v>
      </c>
      <c r="AO44">
        <v>1.12476838656</v>
      </c>
      <c r="AP44">
        <v>1.0430188953599999</v>
      </c>
      <c r="AQ44">
        <v>1.2893303654399999</v>
      </c>
      <c r="AR44">
        <f t="shared" si="3"/>
        <v>59.40605468800716</v>
      </c>
      <c r="AS44">
        <v>17.669599999999999</v>
      </c>
      <c r="AT44">
        <f t="shared" si="4"/>
        <v>14.135680000000001</v>
      </c>
      <c r="AU44">
        <f t="shared" si="5"/>
        <v>0.67360173184226002</v>
      </c>
      <c r="AV44">
        <f t="shared" si="6"/>
        <v>1.1338940708652145</v>
      </c>
      <c r="AW44" s="59">
        <v>0.13163016999999999</v>
      </c>
    </row>
    <row r="45" spans="1:49" x14ac:dyDescent="0.3">
      <c r="A45" t="s">
        <v>23</v>
      </c>
      <c r="B45">
        <v>2</v>
      </c>
      <c r="C45">
        <v>16</v>
      </c>
      <c r="D45">
        <v>129.43683855000037</v>
      </c>
      <c r="E45">
        <v>37.580865235779541</v>
      </c>
      <c r="F45">
        <v>10.044508815385255</v>
      </c>
      <c r="G45">
        <v>1.2543257324690735</v>
      </c>
      <c r="H45">
        <v>1.2823643615605596</v>
      </c>
      <c r="I45">
        <v>1.1099225812042601</v>
      </c>
      <c r="J45">
        <v>1.0296471034956203</v>
      </c>
      <c r="K45">
        <v>0.92652346008222786</v>
      </c>
      <c r="L45">
        <v>0.86828992630831414</v>
      </c>
      <c r="M45">
        <v>0.92944449191811018</v>
      </c>
      <c r="N45">
        <v>0.86676810991718656</v>
      </c>
      <c r="O45">
        <v>0.78946084878941902</v>
      </c>
      <c r="P45">
        <v>0.98776219964048384</v>
      </c>
      <c r="Q45">
        <f t="shared" si="0"/>
        <v>10044.508815385256</v>
      </c>
      <c r="R45">
        <v>5.5144073300000001</v>
      </c>
      <c r="S45">
        <v>0.96888756975945378</v>
      </c>
      <c r="T45">
        <v>0.57970326570446362</v>
      </c>
      <c r="U45" s="3">
        <v>220.23020801600001</v>
      </c>
      <c r="V45">
        <f t="shared" si="1"/>
        <v>9.8591843650559987</v>
      </c>
      <c r="W45">
        <v>1.298574497792</v>
      </c>
      <c r="X45">
        <v>1.2954293780479997</v>
      </c>
      <c r="Y45">
        <v>1.1109865528319998</v>
      </c>
      <c r="Z45">
        <v>1.008809531392</v>
      </c>
      <c r="AA45">
        <v>0.87472011827199991</v>
      </c>
      <c r="AB45">
        <v>0.80538912563200005</v>
      </c>
      <c r="AC45">
        <v>0.86802830233599992</v>
      </c>
      <c r="AD45">
        <v>0.83391792639999995</v>
      </c>
      <c r="AE45">
        <v>0.77910780313599992</v>
      </c>
      <c r="AF45">
        <v>0.98422112921599991</v>
      </c>
      <c r="AG45">
        <f t="shared" si="2"/>
        <v>17.321806607871999</v>
      </c>
      <c r="AH45">
        <v>3.1609409561599997</v>
      </c>
      <c r="AI45">
        <v>2.4246960957439994</v>
      </c>
      <c r="AJ45">
        <v>2.1099850204159996</v>
      </c>
      <c r="AK45">
        <v>1.8201941821439998</v>
      </c>
      <c r="AL45">
        <v>1.5496610155519996</v>
      </c>
      <c r="AM45">
        <v>1.3116892871679999</v>
      </c>
      <c r="AN45">
        <v>1.2581007662079999</v>
      </c>
      <c r="AO45">
        <v>1.157825889792</v>
      </c>
      <c r="AP45">
        <v>1.1445929896960001</v>
      </c>
      <c r="AQ45">
        <v>1.3841204049919997</v>
      </c>
      <c r="AR45">
        <f t="shared" si="3"/>
        <v>56.917760302065915</v>
      </c>
      <c r="AS45">
        <v>17.950399999999998</v>
      </c>
      <c r="AT45">
        <f t="shared" si="4"/>
        <v>14.36032</v>
      </c>
      <c r="AU45">
        <f t="shared" si="5"/>
        <v>0.68655742804171482</v>
      </c>
      <c r="AV45">
        <f t="shared" si="6"/>
        <v>1.2062270623406719</v>
      </c>
      <c r="AW45" s="59">
        <v>0.13022188000000001</v>
      </c>
    </row>
    <row r="46" spans="1:49" x14ac:dyDescent="0.3">
      <c r="A46" t="s">
        <v>23</v>
      </c>
      <c r="B46">
        <v>3</v>
      </c>
      <c r="C46">
        <v>16</v>
      </c>
      <c r="D46">
        <v>124.60069071100133</v>
      </c>
      <c r="E46">
        <v>37.617259075690129</v>
      </c>
      <c r="F46">
        <v>10.026974331892729</v>
      </c>
      <c r="G46">
        <v>1.2071862396445174</v>
      </c>
      <c r="H46">
        <v>1.2473036542362808</v>
      </c>
      <c r="I46">
        <v>1.1430414505893014</v>
      </c>
      <c r="J46">
        <v>1.0497665988908165</v>
      </c>
      <c r="K46">
        <v>0.95832374198737325</v>
      </c>
      <c r="L46">
        <v>0.88068712737555732</v>
      </c>
      <c r="M46">
        <v>0.96842127762938879</v>
      </c>
      <c r="N46">
        <v>0.83022165046451424</v>
      </c>
      <c r="O46">
        <v>0.75461580980205745</v>
      </c>
      <c r="P46">
        <v>0.98740678127292214</v>
      </c>
      <c r="Q46">
        <f t="shared" si="0"/>
        <v>10026.974331892729</v>
      </c>
      <c r="R46">
        <v>6.1029128300000002</v>
      </c>
      <c r="S46">
        <v>0.98860525855670101</v>
      </c>
      <c r="T46">
        <v>0.5918929627491446</v>
      </c>
      <c r="U46" s="3">
        <v>219.23306412800002</v>
      </c>
      <c r="V46">
        <f t="shared" si="1"/>
        <v>9.9785673062399987</v>
      </c>
      <c r="W46">
        <v>1.2858747832319999</v>
      </c>
      <c r="X46">
        <v>1.2652976460799998</v>
      </c>
      <c r="Y46">
        <v>1.1584018201599999</v>
      </c>
      <c r="Z46">
        <v>1.039806283776</v>
      </c>
      <c r="AA46">
        <v>0.92108363775999991</v>
      </c>
      <c r="AB46">
        <v>0.82935097855999984</v>
      </c>
      <c r="AC46">
        <v>0.92212301209600001</v>
      </c>
      <c r="AD46">
        <v>0.80950500300799988</v>
      </c>
      <c r="AE46">
        <v>0.75302445670399987</v>
      </c>
      <c r="AF46">
        <v>0.99409968486400002</v>
      </c>
      <c r="AG46">
        <f t="shared" si="2"/>
        <v>17.168390906368</v>
      </c>
      <c r="AH46">
        <v>3.223322539008</v>
      </c>
      <c r="AI46">
        <v>2.3394077823999995</v>
      </c>
      <c r="AJ46">
        <v>2.0555494768639999</v>
      </c>
      <c r="AK46">
        <v>1.741527943168</v>
      </c>
      <c r="AL46">
        <v>1.5764991457279998</v>
      </c>
      <c r="AM46">
        <v>1.3357546275839998</v>
      </c>
      <c r="AN46">
        <v>1.3058883635199998</v>
      </c>
      <c r="AO46">
        <v>1.1391328998399999</v>
      </c>
      <c r="AP46">
        <v>1.077966170112</v>
      </c>
      <c r="AQ46">
        <v>1.3733419581439998</v>
      </c>
      <c r="AR46">
        <f t="shared" si="3"/>
        <v>58.121738727062692</v>
      </c>
      <c r="AS46">
        <v>18.0336</v>
      </c>
      <c r="AT46">
        <f t="shared" si="4"/>
        <v>14.426880000000001</v>
      </c>
      <c r="AU46">
        <f t="shared" si="5"/>
        <v>0.69166495501730096</v>
      </c>
      <c r="AV46">
        <f t="shared" si="6"/>
        <v>1.1900279829296423</v>
      </c>
      <c r="AW46" s="59">
        <v>0.13632963000000001</v>
      </c>
    </row>
    <row r="47" spans="1:49" x14ac:dyDescent="0.3">
      <c r="A47" t="s">
        <v>23</v>
      </c>
      <c r="B47">
        <v>4</v>
      </c>
      <c r="C47">
        <v>16</v>
      </c>
      <c r="D47">
        <v>131.22013684900068</v>
      </c>
      <c r="E47">
        <v>36.975431024412472</v>
      </c>
      <c r="F47">
        <v>9.179173910861417</v>
      </c>
      <c r="G47">
        <v>1.1229686155620595</v>
      </c>
      <c r="H47">
        <v>1.1674923945677107</v>
      </c>
      <c r="I47">
        <v>1.0479269042324186</v>
      </c>
      <c r="J47">
        <v>0.9600853835816987</v>
      </c>
      <c r="K47">
        <v>0.88030429661155063</v>
      </c>
      <c r="L47">
        <v>0.80698640233799845</v>
      </c>
      <c r="M47">
        <v>0.8698136393372482</v>
      </c>
      <c r="N47">
        <v>0.77037900744727494</v>
      </c>
      <c r="O47">
        <v>0.69108923656923016</v>
      </c>
      <c r="P47">
        <v>0.86212803061422716</v>
      </c>
      <c r="Q47">
        <f t="shared" si="0"/>
        <v>9179.1739108614165</v>
      </c>
      <c r="R47">
        <v>3.8704581400000002</v>
      </c>
      <c r="S47">
        <v>0.92304464137456665</v>
      </c>
      <c r="T47">
        <v>0.55404797388316529</v>
      </c>
      <c r="U47" s="3">
        <v>217.35156092000003</v>
      </c>
      <c r="V47">
        <f t="shared" si="1"/>
        <v>9.1165041576959958</v>
      </c>
      <c r="W47">
        <v>1.1803445422079997</v>
      </c>
      <c r="X47">
        <v>1.1865762887679998</v>
      </c>
      <c r="Y47">
        <v>1.0560808161279998</v>
      </c>
      <c r="Z47">
        <v>0.95132560639999986</v>
      </c>
      <c r="AA47">
        <v>0.8344522367999998</v>
      </c>
      <c r="AB47">
        <v>0.75579724646399993</v>
      </c>
      <c r="AC47">
        <v>0.82662205849599979</v>
      </c>
      <c r="AD47">
        <v>0.75299858483199988</v>
      </c>
      <c r="AE47">
        <v>0.69486786303999981</v>
      </c>
      <c r="AF47">
        <v>0.87743891455999989</v>
      </c>
      <c r="AG47">
        <f t="shared" si="2"/>
        <v>16.405665622527998</v>
      </c>
      <c r="AH47">
        <v>3.079684155392</v>
      </c>
      <c r="AI47">
        <v>2.3092366801919999</v>
      </c>
      <c r="AJ47">
        <v>1.9979440665599999</v>
      </c>
      <c r="AK47">
        <v>1.7170756495359998</v>
      </c>
      <c r="AL47">
        <v>1.4654356986879997</v>
      </c>
      <c r="AM47">
        <v>1.2076236190719998</v>
      </c>
      <c r="AN47">
        <v>1.1906471715839999</v>
      </c>
      <c r="AO47">
        <v>1.093130461696</v>
      </c>
      <c r="AP47">
        <v>1.0512596490239998</v>
      </c>
      <c r="AQ47">
        <v>1.293628470784</v>
      </c>
      <c r="AR47">
        <f t="shared" si="3"/>
        <v>55.569242769262331</v>
      </c>
      <c r="AS47">
        <v>17.4512</v>
      </c>
      <c r="AT47">
        <f t="shared" si="4"/>
        <v>13.96096</v>
      </c>
      <c r="AU47">
        <f t="shared" si="5"/>
        <v>0.65299980500595922</v>
      </c>
      <c r="AV47">
        <f t="shared" si="6"/>
        <v>1.1751101373063169</v>
      </c>
      <c r="AW47" s="59">
        <v>0.11778553</v>
      </c>
    </row>
    <row r="48" spans="1:49" x14ac:dyDescent="0.3">
      <c r="A48" t="s">
        <v>23</v>
      </c>
      <c r="B48">
        <v>5</v>
      </c>
      <c r="C48">
        <v>16</v>
      </c>
      <c r="D48">
        <v>138.6059773630017</v>
      </c>
      <c r="E48">
        <v>40.31664731029776</v>
      </c>
      <c r="F48">
        <v>10.499074451957956</v>
      </c>
      <c r="G48">
        <v>1.2703538342984766</v>
      </c>
      <c r="H48">
        <v>1.2730087664737495</v>
      </c>
      <c r="I48">
        <v>1.1892788306024737</v>
      </c>
      <c r="J48">
        <v>1.0823875813314752</v>
      </c>
      <c r="K48">
        <v>0.98738631094767648</v>
      </c>
      <c r="L48">
        <v>0.89777532816314887</v>
      </c>
      <c r="M48">
        <v>1.0157585588910534</v>
      </c>
      <c r="N48">
        <v>0.88770719661312936</v>
      </c>
      <c r="O48">
        <v>0.81761094358642206</v>
      </c>
      <c r="P48">
        <v>1.0778071010503529</v>
      </c>
      <c r="Q48">
        <f t="shared" si="0"/>
        <v>10499.074451957957</v>
      </c>
      <c r="R48">
        <v>5.57011229</v>
      </c>
      <c r="S48">
        <v>0.99784285663229866</v>
      </c>
      <c r="T48">
        <v>0.59898055560137087</v>
      </c>
      <c r="U48" s="3">
        <v>223.00431431200002</v>
      </c>
      <c r="V48">
        <f t="shared" si="1"/>
        <v>10.509253394431997</v>
      </c>
      <c r="W48">
        <v>1.3657761228799998</v>
      </c>
      <c r="X48">
        <v>1.3097072767999998</v>
      </c>
      <c r="Y48">
        <v>1.2080814387199998</v>
      </c>
      <c r="Z48">
        <v>1.0757468134399999</v>
      </c>
      <c r="AA48">
        <v>0.94578677606399986</v>
      </c>
      <c r="AB48">
        <v>0.84581448806399995</v>
      </c>
      <c r="AC48">
        <v>0.96603432806399991</v>
      </c>
      <c r="AD48">
        <v>0.86691468697600005</v>
      </c>
      <c r="AE48">
        <v>0.81312931481599982</v>
      </c>
      <c r="AF48">
        <v>1.1122621486079998</v>
      </c>
      <c r="AG48">
        <f t="shared" si="2"/>
        <v>18.328710619648</v>
      </c>
      <c r="AH48">
        <v>3.4102310661119994</v>
      </c>
      <c r="AI48">
        <v>2.4263181496319999</v>
      </c>
      <c r="AJ48">
        <v>2.1693710904319996</v>
      </c>
      <c r="AK48">
        <v>1.8818929725439999</v>
      </c>
      <c r="AL48">
        <v>1.6392710563840001</v>
      </c>
      <c r="AM48">
        <v>1.3747480381439998</v>
      </c>
      <c r="AN48">
        <v>1.3986806446079998</v>
      </c>
      <c r="AO48">
        <v>1.2386991119359998</v>
      </c>
      <c r="AP48">
        <v>1.1933963391999998</v>
      </c>
      <c r="AQ48">
        <v>1.5961021506559998</v>
      </c>
      <c r="AR48">
        <f t="shared" si="3"/>
        <v>57.337657910133046</v>
      </c>
      <c r="AS48">
        <v>18.2104</v>
      </c>
      <c r="AT48">
        <f t="shared" si="4"/>
        <v>14.56832</v>
      </c>
      <c r="AU48">
        <f t="shared" si="5"/>
        <v>0.72137716596230705</v>
      </c>
      <c r="AV48">
        <f t="shared" si="6"/>
        <v>1.2581210887492862</v>
      </c>
      <c r="AW48" s="59">
        <v>0.13896</v>
      </c>
    </row>
    <row r="49" spans="1:49" x14ac:dyDescent="0.3">
      <c r="A49" t="s">
        <v>23</v>
      </c>
      <c r="B49">
        <v>6</v>
      </c>
      <c r="C49">
        <v>16</v>
      </c>
      <c r="D49">
        <v>124.00672478100057</v>
      </c>
      <c r="E49">
        <v>36.000552665368289</v>
      </c>
      <c r="F49">
        <v>9.4146526940456603</v>
      </c>
      <c r="G49">
        <v>1.1739613970165705</v>
      </c>
      <c r="H49">
        <v>1.1392959359897405</v>
      </c>
      <c r="I49">
        <v>1.0464373988334148</v>
      </c>
      <c r="J49">
        <v>0.96926832261274898</v>
      </c>
      <c r="K49">
        <v>0.89167200021742976</v>
      </c>
      <c r="L49">
        <v>0.82292481034421816</v>
      </c>
      <c r="M49">
        <v>0.91478936763337293</v>
      </c>
      <c r="N49">
        <v>0.78910447191305</v>
      </c>
      <c r="O49">
        <v>0.71090217218032514</v>
      </c>
      <c r="P49">
        <v>0.9562968173047911</v>
      </c>
      <c r="Q49">
        <f t="shared" si="0"/>
        <v>9414.6526940456606</v>
      </c>
      <c r="R49">
        <v>5.6288814399999998</v>
      </c>
      <c r="S49">
        <v>0.9432857539518863</v>
      </c>
      <c r="T49">
        <v>0.55863547714089712</v>
      </c>
      <c r="U49" s="3">
        <v>217.897738968</v>
      </c>
      <c r="V49">
        <f t="shared" si="1"/>
        <v>9.3578741002239987</v>
      </c>
      <c r="W49">
        <v>1.2401276892159998</v>
      </c>
      <c r="X49">
        <v>1.1780768163839999</v>
      </c>
      <c r="Y49">
        <v>1.0559582059519999</v>
      </c>
      <c r="Z49">
        <v>0.9442085918719999</v>
      </c>
      <c r="AA49">
        <v>0.83841400780799979</v>
      </c>
      <c r="AB49">
        <v>0.76304924467199986</v>
      </c>
      <c r="AC49">
        <v>0.86405865727999998</v>
      </c>
      <c r="AD49">
        <v>0.76722249011199983</v>
      </c>
      <c r="AE49">
        <v>0.71352035788799995</v>
      </c>
      <c r="AF49">
        <v>0.99323803903999996</v>
      </c>
      <c r="AG49">
        <f t="shared" si="2"/>
        <v>16.186420630015999</v>
      </c>
      <c r="AH49">
        <v>2.9737568373759995</v>
      </c>
      <c r="AI49">
        <v>2.1561235671039998</v>
      </c>
      <c r="AJ49">
        <v>1.8807489858559998</v>
      </c>
      <c r="AK49">
        <v>1.6271483970559999</v>
      </c>
      <c r="AL49">
        <v>1.4483231426559997</v>
      </c>
      <c r="AM49">
        <v>1.23893083392</v>
      </c>
      <c r="AN49">
        <v>1.2222985948159999</v>
      </c>
      <c r="AO49">
        <v>1.106142888448</v>
      </c>
      <c r="AP49">
        <v>1.10004387584</v>
      </c>
      <c r="AQ49">
        <v>1.4329035069439999</v>
      </c>
      <c r="AR49">
        <f t="shared" si="3"/>
        <v>57.813115784664667</v>
      </c>
      <c r="AS49">
        <v>17.534399999999998</v>
      </c>
      <c r="AT49">
        <f t="shared" si="4"/>
        <v>14.027519999999999</v>
      </c>
      <c r="AU49">
        <f t="shared" si="5"/>
        <v>0.66710823440094891</v>
      </c>
      <c r="AV49">
        <f t="shared" si="6"/>
        <v>1.1539046552787662</v>
      </c>
      <c r="AW49" s="59">
        <v>0.12242342000000001</v>
      </c>
    </row>
    <row r="50" spans="1:49" x14ac:dyDescent="0.3">
      <c r="A50" t="s">
        <v>23</v>
      </c>
      <c r="B50">
        <v>1</v>
      </c>
      <c r="C50">
        <v>18</v>
      </c>
      <c r="D50">
        <v>125.45108027900059</v>
      </c>
      <c r="E50">
        <v>38.463962074450521</v>
      </c>
      <c r="F50">
        <v>9.6744616980728413</v>
      </c>
      <c r="G50">
        <v>1.1350076178883535</v>
      </c>
      <c r="H50">
        <v>1.1695044963829986</v>
      </c>
      <c r="I50">
        <v>1.10333888520484</v>
      </c>
      <c r="J50">
        <v>1.0175705259145822</v>
      </c>
      <c r="K50">
        <v>0.95248487922064917</v>
      </c>
      <c r="L50">
        <v>0.83050394727394283</v>
      </c>
      <c r="M50">
        <v>0.9563917576167722</v>
      </c>
      <c r="N50">
        <v>0.87035637900570495</v>
      </c>
      <c r="O50">
        <v>0.74657337056817374</v>
      </c>
      <c r="P50">
        <v>0.89272983899682579</v>
      </c>
      <c r="Q50">
        <f t="shared" si="0"/>
        <v>9674.4616980728406</v>
      </c>
      <c r="R50">
        <v>3.7579745400000002</v>
      </c>
      <c r="S50">
        <v>0.9468563813058456</v>
      </c>
      <c r="T50">
        <v>0.55989145261855666</v>
      </c>
      <c r="U50" s="3">
        <v>213.33782360800001</v>
      </c>
      <c r="V50">
        <f t="shared" si="1"/>
        <v>9.6169077821440005</v>
      </c>
      <c r="W50">
        <v>1.2314662364159998</v>
      </c>
      <c r="X50">
        <v>1.1864829250559998</v>
      </c>
      <c r="Y50">
        <v>1.1097244554239998</v>
      </c>
      <c r="Z50">
        <v>0.99944278886400006</v>
      </c>
      <c r="AA50">
        <v>0.89964485478399991</v>
      </c>
      <c r="AB50">
        <v>0.77716741273599999</v>
      </c>
      <c r="AC50">
        <v>0.90400032819199982</v>
      </c>
      <c r="AD50">
        <v>0.84873013555199994</v>
      </c>
      <c r="AE50">
        <v>0.74525389619199989</v>
      </c>
      <c r="AF50">
        <v>0.91499474892799992</v>
      </c>
      <c r="AG50">
        <f t="shared" si="2"/>
        <v>16.282517761535999</v>
      </c>
      <c r="AH50">
        <v>3.0993501527039995</v>
      </c>
      <c r="AI50">
        <v>2.1248141025279996</v>
      </c>
      <c r="AJ50">
        <v>1.8777928432639999</v>
      </c>
      <c r="AK50">
        <v>1.6056229995519999</v>
      </c>
      <c r="AL50">
        <v>1.4717956797439999</v>
      </c>
      <c r="AM50">
        <v>1.287719560192</v>
      </c>
      <c r="AN50">
        <v>1.2808590146559999</v>
      </c>
      <c r="AO50">
        <v>1.1759339504639998</v>
      </c>
      <c r="AP50">
        <v>1.0663789460479998</v>
      </c>
      <c r="AQ50">
        <v>1.2922505123839998</v>
      </c>
      <c r="AR50">
        <f t="shared" si="3"/>
        <v>59.062780848683673</v>
      </c>
      <c r="AS50">
        <v>17.669599999999999</v>
      </c>
      <c r="AT50">
        <f t="shared" si="4"/>
        <v>14.135680000000001</v>
      </c>
      <c r="AU50">
        <f t="shared" si="5"/>
        <v>0.68032862813419659</v>
      </c>
      <c r="AV50">
        <f t="shared" si="6"/>
        <v>1.1518736814596819</v>
      </c>
      <c r="AW50" s="59">
        <v>0.12441965000000001</v>
      </c>
    </row>
    <row r="51" spans="1:49" x14ac:dyDescent="0.3">
      <c r="A51" t="s">
        <v>23</v>
      </c>
      <c r="B51">
        <v>2</v>
      </c>
      <c r="C51">
        <v>18</v>
      </c>
      <c r="D51">
        <v>130.87837233100009</v>
      </c>
      <c r="E51">
        <v>38.900941249478187</v>
      </c>
      <c r="F51">
        <v>9.9524997138501252</v>
      </c>
      <c r="G51">
        <v>1.2044042501666088</v>
      </c>
      <c r="H51">
        <v>1.2942818514857231</v>
      </c>
      <c r="I51">
        <v>1.1112917362489956</v>
      </c>
      <c r="J51">
        <v>1.0317066231582499</v>
      </c>
      <c r="K51">
        <v>0.94641632363828165</v>
      </c>
      <c r="L51">
        <v>0.86136517859386386</v>
      </c>
      <c r="M51">
        <v>0.93097405683386802</v>
      </c>
      <c r="N51">
        <v>0.90126978765476728</v>
      </c>
      <c r="O51">
        <v>0.77628312137798428</v>
      </c>
      <c r="P51">
        <v>0.89450678469178113</v>
      </c>
      <c r="Q51">
        <f t="shared" si="0"/>
        <v>9952.4997138501258</v>
      </c>
      <c r="R51">
        <v>3.6478563300000002</v>
      </c>
      <c r="S51">
        <v>0.95333859408935073</v>
      </c>
      <c r="T51">
        <v>0.57106194144329891</v>
      </c>
      <c r="U51" s="3">
        <v>219.10485251199998</v>
      </c>
      <c r="V51">
        <f t="shared" si="1"/>
        <v>9.8972216412159995</v>
      </c>
      <c r="W51">
        <v>1.2873551042559999</v>
      </c>
      <c r="X51">
        <v>1.3140560010239999</v>
      </c>
      <c r="Y51">
        <v>1.1265276738559999</v>
      </c>
      <c r="Z51">
        <v>1.0249963243519997</v>
      </c>
      <c r="AA51">
        <v>0.90621406054399989</v>
      </c>
      <c r="AB51">
        <v>0.81113605580799986</v>
      </c>
      <c r="AC51">
        <v>0.87820044748799986</v>
      </c>
      <c r="AD51">
        <v>0.87529492377599993</v>
      </c>
      <c r="AE51">
        <v>0.77219101439999993</v>
      </c>
      <c r="AF51">
        <v>0.90125003571199991</v>
      </c>
      <c r="AG51">
        <f t="shared" si="2"/>
        <v>17.389093722623997</v>
      </c>
      <c r="AH51">
        <v>3.2152370165759994</v>
      </c>
      <c r="AI51">
        <v>2.4141482460159995</v>
      </c>
      <c r="AJ51">
        <v>2.0872425200639997</v>
      </c>
      <c r="AK51">
        <v>1.8041581209599999</v>
      </c>
      <c r="AL51">
        <v>1.5518488760319997</v>
      </c>
      <c r="AM51">
        <v>1.3282439106559998</v>
      </c>
      <c r="AN51">
        <v>1.2735732705279998</v>
      </c>
      <c r="AO51">
        <v>1.2042479022079999</v>
      </c>
      <c r="AP51">
        <v>1.1529799756799999</v>
      </c>
      <c r="AQ51">
        <v>1.357413883904</v>
      </c>
      <c r="AR51">
        <f t="shared" si="3"/>
        <v>56.916259116708687</v>
      </c>
      <c r="AS51">
        <v>18.148</v>
      </c>
      <c r="AT51">
        <f t="shared" si="4"/>
        <v>14.5184</v>
      </c>
      <c r="AU51">
        <f t="shared" si="5"/>
        <v>0.68170195346704865</v>
      </c>
      <c r="AV51">
        <f t="shared" si="6"/>
        <v>1.1977279674498567</v>
      </c>
      <c r="AW51" s="59">
        <v>0.12637367999999999</v>
      </c>
    </row>
    <row r="52" spans="1:49" x14ac:dyDescent="0.3">
      <c r="A52" t="s">
        <v>23</v>
      </c>
      <c r="B52">
        <v>3</v>
      </c>
      <c r="C52">
        <v>18</v>
      </c>
      <c r="D52">
        <v>124.00075263999976</v>
      </c>
      <c r="E52">
        <v>38.75371693726386</v>
      </c>
      <c r="F52">
        <v>10.150108034207967</v>
      </c>
      <c r="G52">
        <v>1.18591952327015</v>
      </c>
      <c r="H52">
        <v>1.264650502756302</v>
      </c>
      <c r="I52">
        <v>1.175206615905626</v>
      </c>
      <c r="J52">
        <v>1.0731343088720724</v>
      </c>
      <c r="K52">
        <v>0.96745872517688891</v>
      </c>
      <c r="L52">
        <v>0.89797333463440365</v>
      </c>
      <c r="M52">
        <v>1.0087521979740801</v>
      </c>
      <c r="N52">
        <v>0.88521628042804978</v>
      </c>
      <c r="O52">
        <v>0.77881174027270983</v>
      </c>
      <c r="P52">
        <v>0.9129848049176843</v>
      </c>
      <c r="Q52">
        <f t="shared" si="0"/>
        <v>10150.108034207968</v>
      </c>
      <c r="R52">
        <v>3.9006130300000001</v>
      </c>
      <c r="S52">
        <v>0.97978162336770136</v>
      </c>
      <c r="T52">
        <v>0.59031823120275284</v>
      </c>
      <c r="U52" s="3">
        <v>219.54383578400001</v>
      </c>
      <c r="V52">
        <f t="shared" si="1"/>
        <v>10.206825833983999</v>
      </c>
      <c r="W52">
        <v>1.294942311936</v>
      </c>
      <c r="X52">
        <v>1.301881597952</v>
      </c>
      <c r="Y52">
        <v>1.1894503162879999</v>
      </c>
      <c r="Z52">
        <v>1.0738345446399999</v>
      </c>
      <c r="AA52">
        <v>0.94150104422399994</v>
      </c>
      <c r="AB52">
        <v>0.84648715673599995</v>
      </c>
      <c r="AC52">
        <v>0.95941562828799987</v>
      </c>
      <c r="AD52">
        <v>0.86309014937599993</v>
      </c>
      <c r="AE52">
        <v>0.78019892121599987</v>
      </c>
      <c r="AF52">
        <v>0.95602416332799978</v>
      </c>
      <c r="AG52">
        <f t="shared" si="2"/>
        <v>17.418712516608</v>
      </c>
      <c r="AH52">
        <v>3.2752597596159996</v>
      </c>
      <c r="AI52">
        <v>2.3683404093439999</v>
      </c>
      <c r="AJ52">
        <v>2.078260481024</v>
      </c>
      <c r="AK52">
        <v>1.7441162552319995</v>
      </c>
      <c r="AL52">
        <v>1.5717555942399999</v>
      </c>
      <c r="AM52">
        <v>1.3687232665599998</v>
      </c>
      <c r="AN52">
        <v>1.3452484797439999</v>
      </c>
      <c r="AO52">
        <v>1.1937619199999998</v>
      </c>
      <c r="AP52">
        <v>1.1033093560319998</v>
      </c>
      <c r="AQ52">
        <v>1.3699369948159998</v>
      </c>
      <c r="AR52">
        <f t="shared" si="3"/>
        <v>58.596901603676073</v>
      </c>
      <c r="AS52">
        <v>18.179199999999998</v>
      </c>
      <c r="AT52">
        <f t="shared" si="4"/>
        <v>14.54336</v>
      </c>
      <c r="AU52">
        <f t="shared" si="5"/>
        <v>0.70182033821510292</v>
      </c>
      <c r="AV52">
        <f t="shared" si="6"/>
        <v>1.1977089556064073</v>
      </c>
      <c r="AW52" s="59">
        <v>0.13500569000000001</v>
      </c>
    </row>
    <row r="53" spans="1:49" x14ac:dyDescent="0.3">
      <c r="A53" t="s">
        <v>23</v>
      </c>
      <c r="B53">
        <v>4</v>
      </c>
      <c r="C53">
        <v>18</v>
      </c>
      <c r="D53">
        <v>127.93145352200051</v>
      </c>
      <c r="E53">
        <v>37.250198059037835</v>
      </c>
      <c r="F53">
        <v>9.1468132217727725</v>
      </c>
      <c r="G53">
        <v>1.114629292812829</v>
      </c>
      <c r="H53">
        <v>1.1622811235216033</v>
      </c>
      <c r="I53">
        <v>1.0440886291462175</v>
      </c>
      <c r="J53">
        <v>0.94969219156288176</v>
      </c>
      <c r="K53">
        <v>0.85344073925610231</v>
      </c>
      <c r="L53">
        <v>0.81119533741563021</v>
      </c>
      <c r="M53">
        <v>0.88283391038648606</v>
      </c>
      <c r="N53">
        <v>0.80117885673632583</v>
      </c>
      <c r="O53">
        <v>0.69899804432535295</v>
      </c>
      <c r="P53">
        <v>0.82847509660934326</v>
      </c>
      <c r="Q53">
        <f t="shared" si="0"/>
        <v>9146.8132217727725</v>
      </c>
      <c r="R53">
        <v>2.7978610700000002</v>
      </c>
      <c r="S53">
        <v>0.93168248109966001</v>
      </c>
      <c r="T53">
        <v>0.54993055312714412</v>
      </c>
      <c r="U53" s="3">
        <v>213.72634649600002</v>
      </c>
      <c r="V53">
        <f t="shared" si="1"/>
        <v>9.238933230592</v>
      </c>
      <c r="W53">
        <v>1.1994559815679997</v>
      </c>
      <c r="X53">
        <v>1.2035021173759999</v>
      </c>
      <c r="Y53">
        <v>1.0618029992959999</v>
      </c>
      <c r="Z53">
        <v>0.95243697203199995</v>
      </c>
      <c r="AA53">
        <v>0.8313374883839999</v>
      </c>
      <c r="AB53">
        <v>0.76607175423999985</v>
      </c>
      <c r="AC53">
        <v>0.84980550553599987</v>
      </c>
      <c r="AD53">
        <v>0.78878050867199989</v>
      </c>
      <c r="AE53">
        <v>0.70866431999999979</v>
      </c>
      <c r="AF53">
        <v>0.87707558348799985</v>
      </c>
      <c r="AG53">
        <f t="shared" si="2"/>
        <v>16.545650447871999</v>
      </c>
      <c r="AH53">
        <v>3.0740373381119994</v>
      </c>
      <c r="AI53">
        <v>2.2996494643199998</v>
      </c>
      <c r="AJ53">
        <v>1.9751835683839998</v>
      </c>
      <c r="AK53">
        <v>1.7103950822399998</v>
      </c>
      <c r="AL53">
        <v>1.4679778913279997</v>
      </c>
      <c r="AM53">
        <v>1.2466417766399998</v>
      </c>
      <c r="AN53">
        <v>1.2334549959679999</v>
      </c>
      <c r="AO53">
        <v>1.1380586547199998</v>
      </c>
      <c r="AP53">
        <v>1.0802473943040001</v>
      </c>
      <c r="AQ53">
        <v>1.3200042818560001</v>
      </c>
      <c r="AR53">
        <f t="shared" si="3"/>
        <v>55.839045190153016</v>
      </c>
      <c r="AS53">
        <v>17.669599999999999</v>
      </c>
      <c r="AT53">
        <f t="shared" si="4"/>
        <v>14.135680000000001</v>
      </c>
      <c r="AU53">
        <f t="shared" si="5"/>
        <v>0.65358958540317835</v>
      </c>
      <c r="AV53">
        <f t="shared" si="6"/>
        <v>1.170488469452619</v>
      </c>
      <c r="AW53" s="59">
        <v>0.1194815</v>
      </c>
    </row>
    <row r="54" spans="1:49" x14ac:dyDescent="0.3">
      <c r="A54" t="s">
        <v>23</v>
      </c>
      <c r="B54">
        <v>5</v>
      </c>
      <c r="C54">
        <v>18</v>
      </c>
      <c r="D54">
        <v>145.32504217199792</v>
      </c>
      <c r="E54">
        <v>42.552623307192484</v>
      </c>
      <c r="F54">
        <v>10.642287742694148</v>
      </c>
      <c r="G54">
        <v>1.3075187306760514</v>
      </c>
      <c r="H54">
        <v>1.275185093040103</v>
      </c>
      <c r="I54">
        <v>1.2282497538457193</v>
      </c>
      <c r="J54">
        <v>1.0972838426467697</v>
      </c>
      <c r="K54">
        <v>1.0092898080574866</v>
      </c>
      <c r="L54">
        <v>0.89821404152308493</v>
      </c>
      <c r="M54">
        <v>1.0301573239142616</v>
      </c>
      <c r="N54">
        <v>0.94756954746610544</v>
      </c>
      <c r="O54">
        <v>0.82900550913655802</v>
      </c>
      <c r="P54">
        <v>1.0198140923880084</v>
      </c>
      <c r="Q54">
        <f t="shared" si="0"/>
        <v>10642.287742694147</v>
      </c>
      <c r="R54">
        <v>4.0831522500000004</v>
      </c>
      <c r="S54">
        <v>0.99361114309278353</v>
      </c>
      <c r="T54">
        <v>0.60029052280412365</v>
      </c>
      <c r="U54" s="3">
        <v>223.78844644000003</v>
      </c>
      <c r="V54">
        <f t="shared" si="1"/>
        <v>10.755610983936</v>
      </c>
      <c r="W54">
        <v>1.4173218908159997</v>
      </c>
      <c r="X54">
        <v>1.31677704704</v>
      </c>
      <c r="Y54">
        <v>1.2530411279359999</v>
      </c>
      <c r="Z54">
        <v>1.1090551613439998</v>
      </c>
      <c r="AA54">
        <v>0.98067893247999993</v>
      </c>
      <c r="AB54">
        <v>0.85529259212800002</v>
      </c>
      <c r="AC54">
        <v>0.99213342259199977</v>
      </c>
      <c r="AD54">
        <v>0.92823214848000002</v>
      </c>
      <c r="AE54">
        <v>0.83311027404799987</v>
      </c>
      <c r="AF54">
        <v>1.0699683870719998</v>
      </c>
      <c r="AG54">
        <f t="shared" si="2"/>
        <v>18.568548497407999</v>
      </c>
      <c r="AH54">
        <v>3.4927015951359994</v>
      </c>
      <c r="AI54">
        <v>2.4411224847359998</v>
      </c>
      <c r="AJ54">
        <v>2.182239534592</v>
      </c>
      <c r="AK54">
        <v>1.8880864737279996</v>
      </c>
      <c r="AL54">
        <v>1.6529021583359995</v>
      </c>
      <c r="AM54">
        <v>1.4038853903359998</v>
      </c>
      <c r="AN54">
        <v>1.4373242224639999</v>
      </c>
      <c r="AO54">
        <v>1.2963033973759999</v>
      </c>
      <c r="AP54">
        <v>1.2053367705599998</v>
      </c>
      <c r="AQ54">
        <v>1.5686464701439999</v>
      </c>
      <c r="AR54">
        <f t="shared" si="3"/>
        <v>57.923811252330168</v>
      </c>
      <c r="AS54">
        <v>18.407999999999998</v>
      </c>
      <c r="AT54">
        <f t="shared" si="4"/>
        <v>14.726399999999998</v>
      </c>
      <c r="AU54">
        <f t="shared" si="5"/>
        <v>0.73036254508474585</v>
      </c>
      <c r="AV54">
        <f t="shared" si="6"/>
        <v>1.2609020872316385</v>
      </c>
      <c r="AW54" s="59">
        <v>0.13856858</v>
      </c>
    </row>
    <row r="55" spans="1:49" x14ac:dyDescent="0.3">
      <c r="A55" t="s">
        <v>23</v>
      </c>
      <c r="B55">
        <v>6</v>
      </c>
      <c r="C55">
        <v>18</v>
      </c>
      <c r="D55">
        <v>128.04780182400091</v>
      </c>
      <c r="E55">
        <v>38.155942892321903</v>
      </c>
      <c r="F55">
        <v>9.7101023241312614</v>
      </c>
      <c r="G55">
        <v>1.161434324533013</v>
      </c>
      <c r="H55">
        <v>1.1827510439004048</v>
      </c>
      <c r="I55">
        <v>1.0950326175311529</v>
      </c>
      <c r="J55">
        <v>1.0014702727033356</v>
      </c>
      <c r="K55">
        <v>0.92013569327246891</v>
      </c>
      <c r="L55">
        <v>0.84952887314759051</v>
      </c>
      <c r="M55">
        <v>0.96019004509187789</v>
      </c>
      <c r="N55">
        <v>0.85034976630299031</v>
      </c>
      <c r="O55">
        <v>0.74805289649488194</v>
      </c>
      <c r="P55">
        <v>0.94115679115354522</v>
      </c>
      <c r="Q55">
        <f t="shared" si="0"/>
        <v>9710.1023241312614</v>
      </c>
      <c r="R55">
        <v>4.02204826</v>
      </c>
      <c r="S55">
        <v>0.96800667903780435</v>
      </c>
      <c r="T55">
        <v>0.58063228948453605</v>
      </c>
      <c r="U55" s="3">
        <v>222.94414355200001</v>
      </c>
      <c r="V55">
        <f t="shared" si="1"/>
        <v>9.8262967162880006</v>
      </c>
      <c r="W55">
        <v>1.2708825958399999</v>
      </c>
      <c r="X55">
        <v>1.230739574272</v>
      </c>
      <c r="Y55">
        <v>1.1175456348159998</v>
      </c>
      <c r="Z55">
        <v>1.0029782364159998</v>
      </c>
      <c r="AA55">
        <v>0.89450422630399995</v>
      </c>
      <c r="AB55">
        <v>0.79960170035199996</v>
      </c>
      <c r="AC55">
        <v>0.91971355340799998</v>
      </c>
      <c r="AD55">
        <v>0.83322276044799992</v>
      </c>
      <c r="AE55">
        <v>0.75518532044799991</v>
      </c>
      <c r="AF55">
        <v>1.0019231139839999</v>
      </c>
      <c r="AG55">
        <f t="shared" si="2"/>
        <v>16.680516017151998</v>
      </c>
      <c r="AH55">
        <v>3.0711509370879995</v>
      </c>
      <c r="AI55">
        <v>2.2137885951999996</v>
      </c>
      <c r="AJ55">
        <v>1.9141731947519998</v>
      </c>
      <c r="AK55">
        <v>1.66078295552</v>
      </c>
      <c r="AL55">
        <v>1.4917102719999999</v>
      </c>
      <c r="AM55">
        <v>1.3048039946239998</v>
      </c>
      <c r="AN55">
        <v>1.2892493752319998</v>
      </c>
      <c r="AO55">
        <v>1.1650925112319999</v>
      </c>
      <c r="AP55">
        <v>1.1278235171839999</v>
      </c>
      <c r="AQ55">
        <v>1.4419406643199999</v>
      </c>
      <c r="AR55">
        <f t="shared" si="3"/>
        <v>58.908829356261883</v>
      </c>
      <c r="AS55">
        <v>17.7944</v>
      </c>
      <c r="AT55">
        <f t="shared" si="4"/>
        <v>14.235520000000001</v>
      </c>
      <c r="AU55">
        <f t="shared" si="5"/>
        <v>0.69026608907071885</v>
      </c>
      <c r="AV55">
        <f t="shared" si="6"/>
        <v>1.1717531932203387</v>
      </c>
      <c r="AW55" s="59">
        <v>0.13069101999999999</v>
      </c>
    </row>
    <row r="56" spans="1:49" x14ac:dyDescent="0.3">
      <c r="A56" t="s">
        <v>23</v>
      </c>
      <c r="B56">
        <v>1</v>
      </c>
      <c r="C56">
        <v>20</v>
      </c>
      <c r="D56">
        <v>139.97552235800001</v>
      </c>
      <c r="E56">
        <v>42.445969655253137</v>
      </c>
      <c r="F56">
        <v>11.224996481735895</v>
      </c>
      <c r="G56">
        <v>1.3927173167364393</v>
      </c>
      <c r="H56">
        <v>1.3596375568895238</v>
      </c>
      <c r="I56">
        <v>1.2572605804728587</v>
      </c>
      <c r="J56">
        <v>1.1683408621798819</v>
      </c>
      <c r="K56">
        <v>1.0772608073637118</v>
      </c>
      <c r="L56">
        <v>0.97629966631233778</v>
      </c>
      <c r="M56">
        <v>1.1018269796248328</v>
      </c>
      <c r="N56">
        <v>1.0063772597884362</v>
      </c>
      <c r="O56">
        <v>0.87438784329439501</v>
      </c>
      <c r="P56">
        <v>1.0108876090734786</v>
      </c>
      <c r="Q56">
        <f t="shared" si="0"/>
        <v>11224.996481735894</v>
      </c>
      <c r="R56">
        <v>4.7238375499999998</v>
      </c>
      <c r="S56">
        <v>1.0066434474226804</v>
      </c>
      <c r="T56">
        <v>0.64356068346391748</v>
      </c>
      <c r="U56" s="3">
        <v>248.283708816</v>
      </c>
      <c r="V56">
        <f t="shared" si="1"/>
        <v>10.827967860735999</v>
      </c>
      <c r="W56">
        <v>1.4267594997759996</v>
      </c>
      <c r="X56">
        <v>1.345092123648</v>
      </c>
      <c r="Y56">
        <v>1.2216472985599998</v>
      </c>
      <c r="Z56">
        <v>1.1172497955839997</v>
      </c>
      <c r="AA56">
        <v>1.011547450368</v>
      </c>
      <c r="AB56">
        <v>0.88426346444799986</v>
      </c>
      <c r="AC56">
        <v>1.0091244933119998</v>
      </c>
      <c r="AD56">
        <v>0.94637620479999984</v>
      </c>
      <c r="AE56">
        <v>0.84092470425599997</v>
      </c>
      <c r="AF56">
        <v>1.0249828259839999</v>
      </c>
      <c r="AG56">
        <f t="shared" si="2"/>
        <v>17.24690978816</v>
      </c>
      <c r="AH56">
        <v>3.2124721008639998</v>
      </c>
      <c r="AI56">
        <v>2.2744345128959997</v>
      </c>
      <c r="AJ56">
        <v>1.9803399449599999</v>
      </c>
      <c r="AK56">
        <v>1.7143759759359998</v>
      </c>
      <c r="AL56">
        <v>1.5576070548479999</v>
      </c>
      <c r="AM56">
        <v>1.370649033728</v>
      </c>
      <c r="AN56">
        <v>1.3648391111679998</v>
      </c>
      <c r="AO56">
        <v>1.251154731008</v>
      </c>
      <c r="AP56">
        <v>1.13477405184</v>
      </c>
      <c r="AQ56">
        <v>1.386263270912</v>
      </c>
      <c r="AR56">
        <f t="shared" si="3"/>
        <v>62.782075129594503</v>
      </c>
      <c r="AS56">
        <v>17.825599999999998</v>
      </c>
      <c r="AT56">
        <f t="shared" si="4"/>
        <v>14.260479999999999</v>
      </c>
      <c r="AU56">
        <f t="shared" si="5"/>
        <v>0.75929897596266038</v>
      </c>
      <c r="AV56">
        <f t="shared" si="6"/>
        <v>1.2094200046674446</v>
      </c>
      <c r="AW56" s="59">
        <v>0.14780007000000001</v>
      </c>
    </row>
    <row r="57" spans="1:49" x14ac:dyDescent="0.3">
      <c r="A57" t="s">
        <v>23</v>
      </c>
      <c r="B57">
        <v>2</v>
      </c>
      <c r="C57">
        <v>20</v>
      </c>
      <c r="D57">
        <v>150.00297400700052</v>
      </c>
      <c r="E57">
        <v>44.273638615387014</v>
      </c>
      <c r="F57">
        <v>11.888427317817101</v>
      </c>
      <c r="G57">
        <v>1.4919871504784794</v>
      </c>
      <c r="H57">
        <v>1.4744834132045366</v>
      </c>
      <c r="I57">
        <v>1.2923484523403583</v>
      </c>
      <c r="J57">
        <v>1.2315502043250661</v>
      </c>
      <c r="K57">
        <v>1.1669064018634336</v>
      </c>
      <c r="L57">
        <v>1.0718606933674804</v>
      </c>
      <c r="M57">
        <v>1.1180587816602223</v>
      </c>
      <c r="N57">
        <v>1.0695152371482881</v>
      </c>
      <c r="O57">
        <v>0.92066670157173436</v>
      </c>
      <c r="P57">
        <v>1.0510502818575016</v>
      </c>
      <c r="Q57">
        <f t="shared" si="0"/>
        <v>11888.427317817101</v>
      </c>
      <c r="R57">
        <v>5.0400552699999999</v>
      </c>
      <c r="S57">
        <v>1.0623623873539481</v>
      </c>
      <c r="T57">
        <v>0.7001780808247422</v>
      </c>
      <c r="U57" s="3">
        <v>266.72627404799999</v>
      </c>
      <c r="V57">
        <f t="shared" si="1"/>
        <v>11.448213370879998</v>
      </c>
      <c r="W57">
        <v>1.4980770022399996</v>
      </c>
      <c r="X57">
        <v>1.4525672545279997</v>
      </c>
      <c r="Y57">
        <v>1.2576991897599998</v>
      </c>
      <c r="Z57">
        <v>1.1931837399039997</v>
      </c>
      <c r="AA57">
        <v>1.0973846973439998</v>
      </c>
      <c r="AB57">
        <v>0.98379030630399977</v>
      </c>
      <c r="AC57">
        <v>1.0320154757119999</v>
      </c>
      <c r="AD57">
        <v>1.0066047979519999</v>
      </c>
      <c r="AE57">
        <v>0.88751319654399985</v>
      </c>
      <c r="AF57">
        <v>1.0393777105919999</v>
      </c>
      <c r="AG57">
        <f t="shared" si="2"/>
        <v>18.637033592319998</v>
      </c>
      <c r="AH57">
        <v>3.3757078650879992</v>
      </c>
      <c r="AI57">
        <v>2.5238303600639997</v>
      </c>
      <c r="AJ57">
        <v>2.2029089105919994</v>
      </c>
      <c r="AK57">
        <v>1.9498111359999997</v>
      </c>
      <c r="AL57">
        <v>1.712190365184</v>
      </c>
      <c r="AM57">
        <v>1.4762321433599999</v>
      </c>
      <c r="AN57">
        <v>1.4053645864959998</v>
      </c>
      <c r="AO57">
        <v>1.3057398814719998</v>
      </c>
      <c r="AP57">
        <v>1.234098418176</v>
      </c>
      <c r="AQ57">
        <v>1.4511499258879998</v>
      </c>
      <c r="AR57">
        <f t="shared" si="3"/>
        <v>61.427229361209122</v>
      </c>
      <c r="AS57">
        <v>18.2624</v>
      </c>
      <c r="AT57">
        <f t="shared" si="4"/>
        <v>14.609920000000001</v>
      </c>
      <c r="AU57">
        <f t="shared" si="5"/>
        <v>0.78359179043280158</v>
      </c>
      <c r="AV57">
        <f t="shared" si="6"/>
        <v>1.2756424123006831</v>
      </c>
      <c r="AW57" s="59">
        <v>0.16565447999999999</v>
      </c>
    </row>
    <row r="58" spans="1:49" x14ac:dyDescent="0.3">
      <c r="A58" t="s">
        <v>23</v>
      </c>
      <c r="B58">
        <v>3</v>
      </c>
      <c r="C58">
        <v>20</v>
      </c>
      <c r="D58">
        <v>146.62334807599868</v>
      </c>
      <c r="E58">
        <v>44.964383661952994</v>
      </c>
      <c r="F58">
        <v>11.955410571481359</v>
      </c>
      <c r="G58">
        <v>1.4352389627355993</v>
      </c>
      <c r="H58">
        <v>1.4617846559776733</v>
      </c>
      <c r="I58">
        <v>1.3201626693962556</v>
      </c>
      <c r="J58">
        <v>1.2769792814974246</v>
      </c>
      <c r="K58">
        <v>1.1938091003205202</v>
      </c>
      <c r="L58">
        <v>1.0636823654413685</v>
      </c>
      <c r="M58">
        <v>1.1942385242820106</v>
      </c>
      <c r="N58">
        <v>1.0353751797187929</v>
      </c>
      <c r="O58">
        <v>0.90500883974158408</v>
      </c>
      <c r="P58">
        <v>1.06913099237013</v>
      </c>
      <c r="Q58">
        <f t="shared" si="0"/>
        <v>11955.41057148136</v>
      </c>
      <c r="R58">
        <v>4.66874243</v>
      </c>
      <c r="S58">
        <v>1.0637985272852271</v>
      </c>
      <c r="T58">
        <v>0.69101765360824741</v>
      </c>
      <c r="U58" s="3">
        <v>256.70944540800002</v>
      </c>
      <c r="V58">
        <f t="shared" si="1"/>
        <v>11.573322994687999</v>
      </c>
      <c r="W58">
        <v>1.4678654049279998</v>
      </c>
      <c r="X58">
        <v>1.4347426595839998</v>
      </c>
      <c r="Y58">
        <v>1.3016971202559997</v>
      </c>
      <c r="Z58">
        <v>1.2205629296639997</v>
      </c>
      <c r="AA58">
        <v>1.114400515072</v>
      </c>
      <c r="AB58">
        <v>0.98225374207999994</v>
      </c>
      <c r="AC58">
        <v>1.1159145820159999</v>
      </c>
      <c r="AD58">
        <v>0.99288820633599983</v>
      </c>
      <c r="AE58">
        <v>0.88334332569599994</v>
      </c>
      <c r="AF58">
        <v>1.0596545090559999</v>
      </c>
      <c r="AG58">
        <f t="shared" si="2"/>
        <v>18.257074780671999</v>
      </c>
      <c r="AH58">
        <v>3.2371549916159994</v>
      </c>
      <c r="AI58">
        <v>2.4426185538559997</v>
      </c>
      <c r="AJ58">
        <v>2.167051620864</v>
      </c>
      <c r="AK58">
        <v>1.8672719902719999</v>
      </c>
      <c r="AL58">
        <v>1.721455869952</v>
      </c>
      <c r="AM58">
        <v>1.4696528138239997</v>
      </c>
      <c r="AN58">
        <v>1.4641758510079999</v>
      </c>
      <c r="AO58">
        <v>1.2834765731839999</v>
      </c>
      <c r="AP58">
        <v>1.170447988736</v>
      </c>
      <c r="AQ58">
        <v>1.4337685273599998</v>
      </c>
      <c r="AR58">
        <f t="shared" si="3"/>
        <v>63.390894399688783</v>
      </c>
      <c r="AS58">
        <v>18.2728</v>
      </c>
      <c r="AT58">
        <f t="shared" si="4"/>
        <v>14.61824</v>
      </c>
      <c r="AU58">
        <f t="shared" si="5"/>
        <v>0.79170426772908353</v>
      </c>
      <c r="AV58">
        <f t="shared" si="6"/>
        <v>1.2489242741035855</v>
      </c>
      <c r="AW58" s="59">
        <v>0.16634747</v>
      </c>
    </row>
    <row r="59" spans="1:49" x14ac:dyDescent="0.3">
      <c r="A59" t="s">
        <v>23</v>
      </c>
      <c r="B59">
        <v>4</v>
      </c>
      <c r="C59">
        <v>20</v>
      </c>
      <c r="D59">
        <v>154.29755072100127</v>
      </c>
      <c r="E59">
        <v>44.177340055581759</v>
      </c>
      <c r="F59">
        <v>10.861076115131887</v>
      </c>
      <c r="G59">
        <v>1.3247865583749923</v>
      </c>
      <c r="H59">
        <v>1.3640391235964617</v>
      </c>
      <c r="I59">
        <v>1.2064354942146678</v>
      </c>
      <c r="J59">
        <v>1.1424052260203701</v>
      </c>
      <c r="K59">
        <v>1.0651209679072904</v>
      </c>
      <c r="L59">
        <v>0.96539075829176668</v>
      </c>
      <c r="M59">
        <v>1.0417234997014186</v>
      </c>
      <c r="N59">
        <v>0.96000898028408055</v>
      </c>
      <c r="O59">
        <v>0.82364775706917848</v>
      </c>
      <c r="P59">
        <v>0.96751774967166049</v>
      </c>
      <c r="Q59">
        <f t="shared" si="0"/>
        <v>10861.076115131887</v>
      </c>
      <c r="R59">
        <v>2.7637518499999998</v>
      </c>
      <c r="S59">
        <v>1.0044566454982782</v>
      </c>
      <c r="T59">
        <v>0.65002180783505159</v>
      </c>
      <c r="U59" s="3">
        <v>249.86907888800002</v>
      </c>
      <c r="V59">
        <f t="shared" si="1"/>
        <v>10.609449530368</v>
      </c>
      <c r="W59">
        <v>1.3721720995839999</v>
      </c>
      <c r="X59">
        <v>1.3654094172159998</v>
      </c>
      <c r="Y59">
        <v>1.1974391004159999</v>
      </c>
      <c r="Z59">
        <v>1.102284604928</v>
      </c>
      <c r="AA59">
        <v>0.99250012825599998</v>
      </c>
      <c r="AB59">
        <v>0.89264595097599986</v>
      </c>
      <c r="AC59">
        <v>0.97708161740799993</v>
      </c>
      <c r="AD59">
        <v>0.92368319846399993</v>
      </c>
      <c r="AE59">
        <v>0.81757027788799996</v>
      </c>
      <c r="AF59">
        <v>0.96866313523199987</v>
      </c>
      <c r="AG59">
        <f t="shared" si="2"/>
        <v>17.395706798079999</v>
      </c>
      <c r="AH59">
        <v>3.1186123238399994</v>
      </c>
      <c r="AI59">
        <v>2.386008648192</v>
      </c>
      <c r="AJ59">
        <v>2.076069245952</v>
      </c>
      <c r="AK59">
        <v>1.8183820262399999</v>
      </c>
      <c r="AL59">
        <v>1.5914497131519998</v>
      </c>
      <c r="AM59">
        <v>1.339331695104</v>
      </c>
      <c r="AN59">
        <v>1.3264013834239998</v>
      </c>
      <c r="AO59">
        <v>1.2327170851839999</v>
      </c>
      <c r="AP59">
        <v>1.1417437091839999</v>
      </c>
      <c r="AQ59">
        <v>1.3649909678079997</v>
      </c>
      <c r="AR59">
        <f t="shared" si="3"/>
        <v>60.988896016222739</v>
      </c>
      <c r="AS59">
        <v>17.752800000000001</v>
      </c>
      <c r="AT59">
        <f t="shared" si="4"/>
        <v>14.202240000000002</v>
      </c>
      <c r="AU59">
        <f t="shared" si="5"/>
        <v>0.74702649232571749</v>
      </c>
      <c r="AV59">
        <f t="shared" si="6"/>
        <v>1.2248565577035733</v>
      </c>
      <c r="AW59" s="59">
        <v>0.14614743999999999</v>
      </c>
    </row>
    <row r="60" spans="1:49" x14ac:dyDescent="0.3">
      <c r="A60" t="s">
        <v>23</v>
      </c>
      <c r="B60">
        <v>5</v>
      </c>
      <c r="C60">
        <v>20</v>
      </c>
      <c r="D60">
        <v>155.83418630100041</v>
      </c>
      <c r="E60">
        <v>47.715200860557552</v>
      </c>
      <c r="F60">
        <v>12.783051151650369</v>
      </c>
      <c r="G60">
        <v>1.5713218916015732</v>
      </c>
      <c r="H60">
        <v>1.5257019245622792</v>
      </c>
      <c r="I60">
        <v>1.4332860241739658</v>
      </c>
      <c r="J60">
        <v>1.3216580085797758</v>
      </c>
      <c r="K60">
        <v>1.2629247821881715</v>
      </c>
      <c r="L60">
        <v>1.112371807429211</v>
      </c>
      <c r="M60">
        <v>1.2537366072298592</v>
      </c>
      <c r="N60">
        <v>1.1261617511905047</v>
      </c>
      <c r="O60">
        <v>0.97258631594777123</v>
      </c>
      <c r="P60">
        <v>1.2033020387472564</v>
      </c>
      <c r="Q60">
        <f t="shared" si="0"/>
        <v>12783.051151650368</v>
      </c>
      <c r="R60">
        <v>3.85776707</v>
      </c>
      <c r="S60">
        <v>1.0917218339518862</v>
      </c>
      <c r="T60">
        <v>0.714194</v>
      </c>
      <c r="U60" s="3">
        <v>263.61601780799998</v>
      </c>
      <c r="V60">
        <f t="shared" si="1"/>
        <v>12.270502453248</v>
      </c>
      <c r="W60">
        <v>1.5935835801599998</v>
      </c>
      <c r="X60">
        <v>1.5011388820480001</v>
      </c>
      <c r="Y60">
        <v>1.395934851584</v>
      </c>
      <c r="Z60">
        <v>1.2576181995519999</v>
      </c>
      <c r="AA60">
        <v>1.1581745976319999</v>
      </c>
      <c r="AB60">
        <v>1.0137206876159999</v>
      </c>
      <c r="AC60">
        <v>1.1534085488639998</v>
      </c>
      <c r="AD60">
        <v>1.0594002897919998</v>
      </c>
      <c r="AE60">
        <v>0.93819619379199992</v>
      </c>
      <c r="AF60">
        <v>1.1993266222079999</v>
      </c>
      <c r="AG60">
        <f t="shared" si="2"/>
        <v>19.656190747647997</v>
      </c>
      <c r="AH60">
        <v>3.5385150561279994</v>
      </c>
      <c r="AI60">
        <v>2.5919723714559999</v>
      </c>
      <c r="AJ60">
        <v>2.2988103157759996</v>
      </c>
      <c r="AK60">
        <v>2.0064300405759998</v>
      </c>
      <c r="AL60">
        <v>1.7954168028159996</v>
      </c>
      <c r="AM60">
        <v>1.5313336063999998</v>
      </c>
      <c r="AN60">
        <v>1.5667454499839997</v>
      </c>
      <c r="AO60">
        <v>1.3885557437439999</v>
      </c>
      <c r="AP60">
        <v>1.2803584501759999</v>
      </c>
      <c r="AQ60">
        <v>1.6580529105920001</v>
      </c>
      <c r="AR60">
        <f t="shared" si="3"/>
        <v>62.425637860256579</v>
      </c>
      <c r="AS60">
        <v>18.46</v>
      </c>
      <c r="AT60">
        <f t="shared" si="4"/>
        <v>14.768000000000001</v>
      </c>
      <c r="AU60">
        <f t="shared" si="5"/>
        <v>0.83088451064788726</v>
      </c>
      <c r="AV60">
        <f t="shared" si="6"/>
        <v>1.3309988317746477</v>
      </c>
      <c r="AW60" s="59">
        <v>0.17561919000000001</v>
      </c>
    </row>
    <row r="61" spans="1:49" x14ac:dyDescent="0.3">
      <c r="A61" t="s">
        <v>23</v>
      </c>
      <c r="B61">
        <v>6</v>
      </c>
      <c r="C61">
        <v>20</v>
      </c>
      <c r="D61">
        <v>150.43289277299979</v>
      </c>
      <c r="E61">
        <v>44.489504477735693</v>
      </c>
      <c r="F61">
        <v>11.541132507730824</v>
      </c>
      <c r="G61">
        <v>1.3884136590406913</v>
      </c>
      <c r="H61">
        <v>1.4119750455472673</v>
      </c>
      <c r="I61">
        <v>1.249237219217316</v>
      </c>
      <c r="J61">
        <v>1.1993028287050784</v>
      </c>
      <c r="K61">
        <v>1.1517456237384027</v>
      </c>
      <c r="L61">
        <v>1.0170608466794719</v>
      </c>
      <c r="M61">
        <v>1.1454074134070305</v>
      </c>
      <c r="N61">
        <v>1.0125449206466532</v>
      </c>
      <c r="O61">
        <v>0.85942609193998987</v>
      </c>
      <c r="P61">
        <v>1.1060188588089215</v>
      </c>
      <c r="Q61">
        <f t="shared" si="0"/>
        <v>11541.132507730823</v>
      </c>
      <c r="R61">
        <v>3.7060013399999998</v>
      </c>
      <c r="S61">
        <v>1.0502861468041236</v>
      </c>
      <c r="T61">
        <v>0.68282652676288658</v>
      </c>
      <c r="U61" s="3">
        <v>265.22171967200001</v>
      </c>
      <c r="V61">
        <f t="shared" si="1"/>
        <v>11.123533750783999</v>
      </c>
      <c r="W61">
        <v>1.4259923425279997</v>
      </c>
      <c r="X61">
        <v>1.3937762375679998</v>
      </c>
      <c r="Y61">
        <v>1.2263942246399999</v>
      </c>
      <c r="Z61">
        <v>1.141096912384</v>
      </c>
      <c r="AA61">
        <v>1.0567793566719998</v>
      </c>
      <c r="AB61">
        <v>0.92951786803199987</v>
      </c>
      <c r="AC61">
        <v>1.0641809617919999</v>
      </c>
      <c r="AD61">
        <v>0.95935826022399984</v>
      </c>
      <c r="AE61">
        <v>0.83800005785599985</v>
      </c>
      <c r="AF61">
        <v>1.088437529088</v>
      </c>
      <c r="AG61">
        <f t="shared" si="2"/>
        <v>17.740371876863996</v>
      </c>
      <c r="AH61">
        <v>3.1537080806399995</v>
      </c>
      <c r="AI61">
        <v>2.3337677143039999</v>
      </c>
      <c r="AJ61">
        <v>2.0265054883839997</v>
      </c>
      <c r="AK61">
        <v>1.7877227330559997</v>
      </c>
      <c r="AL61">
        <v>1.6261708902399996</v>
      </c>
      <c r="AM61">
        <v>1.422344408576</v>
      </c>
      <c r="AN61">
        <v>1.427482787328</v>
      </c>
      <c r="AO61">
        <v>1.2701784309759998</v>
      </c>
      <c r="AP61">
        <v>1.1919677619199998</v>
      </c>
      <c r="AQ61">
        <v>1.5005235814399995</v>
      </c>
      <c r="AR61">
        <f t="shared" si="3"/>
        <v>62.701807087204806</v>
      </c>
      <c r="AS61">
        <v>17.8568</v>
      </c>
      <c r="AT61">
        <f t="shared" si="4"/>
        <v>14.285440000000001</v>
      </c>
      <c r="AU61">
        <f t="shared" si="5"/>
        <v>0.77866231287128695</v>
      </c>
      <c r="AV61">
        <f t="shared" si="6"/>
        <v>1.2418498748980777</v>
      </c>
      <c r="AW61" s="59">
        <v>0.16115578999999999</v>
      </c>
    </row>
    <row r="62" spans="1:49" x14ac:dyDescent="0.3">
      <c r="A62" t="s">
        <v>23</v>
      </c>
      <c r="B62">
        <v>1</v>
      </c>
      <c r="C62">
        <v>22</v>
      </c>
      <c r="D62">
        <v>150.89718050100032</v>
      </c>
      <c r="E62">
        <v>44.933927327626023</v>
      </c>
      <c r="F62">
        <v>11.785103286393266</v>
      </c>
      <c r="G62">
        <v>1.4387450176309329</v>
      </c>
      <c r="H62">
        <v>1.4152997299132375</v>
      </c>
      <c r="I62">
        <v>1.2858582759984118</v>
      </c>
      <c r="J62">
        <v>1.2066144062033737</v>
      </c>
      <c r="K62">
        <v>1.1358226168687353</v>
      </c>
      <c r="L62">
        <v>1.025923452502242</v>
      </c>
      <c r="M62">
        <v>1.1741194757967528</v>
      </c>
      <c r="N62">
        <v>1.0547545438177157</v>
      </c>
      <c r="O62">
        <v>0.92494246771495492</v>
      </c>
      <c r="P62">
        <v>1.1230232999469101</v>
      </c>
      <c r="Q62">
        <f t="shared" si="0"/>
        <v>11785.103286393265</v>
      </c>
      <c r="R62">
        <v>3.2779842000000001</v>
      </c>
      <c r="S62">
        <v>1.0657561396563611</v>
      </c>
      <c r="T62">
        <v>0.68055318290033995</v>
      </c>
      <c r="U62" s="3">
        <v>255.76872776000002</v>
      </c>
      <c r="V62">
        <f t="shared" si="1"/>
        <v>11.370335661568001</v>
      </c>
      <c r="W62">
        <v>1.4559969648639999</v>
      </c>
      <c r="X62">
        <v>1.3971260825599998</v>
      </c>
      <c r="Y62">
        <v>1.250593423872</v>
      </c>
      <c r="Z62">
        <v>1.16252444672</v>
      </c>
      <c r="AA62">
        <v>1.0631067166719999</v>
      </c>
      <c r="AB62">
        <v>0.93606907596799993</v>
      </c>
      <c r="AC62">
        <v>1.0896118871039999</v>
      </c>
      <c r="AD62">
        <v>0.99804570777599988</v>
      </c>
      <c r="AE62">
        <v>0.8944749798399998</v>
      </c>
      <c r="AF62">
        <v>1.1227863761919998</v>
      </c>
      <c r="AG62">
        <f t="shared" si="2"/>
        <v>17.890319622655998</v>
      </c>
      <c r="AH62">
        <v>3.1375336611839999</v>
      </c>
      <c r="AI62">
        <v>2.3391996825599999</v>
      </c>
      <c r="AJ62">
        <v>2.0644426516479997</v>
      </c>
      <c r="AK62">
        <v>1.8081255162879997</v>
      </c>
      <c r="AL62">
        <v>1.6496175554559998</v>
      </c>
      <c r="AM62">
        <v>1.446629097472</v>
      </c>
      <c r="AN62">
        <v>1.4576471403519999</v>
      </c>
      <c r="AO62">
        <v>1.3133990804479998</v>
      </c>
      <c r="AP62">
        <v>1.200247885824</v>
      </c>
      <c r="AQ62">
        <v>1.4734773514239998</v>
      </c>
      <c r="AR62">
        <f t="shared" si="3"/>
        <v>63.555799456868286</v>
      </c>
      <c r="AS62">
        <v>17.960799999999999</v>
      </c>
      <c r="AT62">
        <f t="shared" si="4"/>
        <v>14.368639999999999</v>
      </c>
      <c r="AU62">
        <f t="shared" si="5"/>
        <v>0.79132998401852939</v>
      </c>
      <c r="AV62">
        <f t="shared" si="6"/>
        <v>1.2450948470179501</v>
      </c>
      <c r="AW62" s="59">
        <v>0.1658231</v>
      </c>
    </row>
    <row r="63" spans="1:49" x14ac:dyDescent="0.3">
      <c r="A63" t="s">
        <v>23</v>
      </c>
      <c r="B63">
        <v>2</v>
      </c>
      <c r="C63">
        <v>22</v>
      </c>
      <c r="D63">
        <v>167.3595874909991</v>
      </c>
      <c r="E63">
        <v>47.769318525796727</v>
      </c>
      <c r="F63">
        <v>12.161717191072865</v>
      </c>
      <c r="G63">
        <v>1.5310807797779644</v>
      </c>
      <c r="H63">
        <v>1.4645706281099216</v>
      </c>
      <c r="I63">
        <v>1.2917755745682704</v>
      </c>
      <c r="J63">
        <v>1.2330252189589135</v>
      </c>
      <c r="K63">
        <v>1.1957778359625175</v>
      </c>
      <c r="L63">
        <v>1.1194273451350165</v>
      </c>
      <c r="M63">
        <v>1.1650943033820611</v>
      </c>
      <c r="N63">
        <v>1.0960819444966956</v>
      </c>
      <c r="O63">
        <v>0.95015780672405081</v>
      </c>
      <c r="P63">
        <v>1.1147257539574551</v>
      </c>
      <c r="Q63">
        <f t="shared" si="0"/>
        <v>12161.717191072865</v>
      </c>
      <c r="R63">
        <v>4.1963296999999997</v>
      </c>
      <c r="S63">
        <v>1.1105582138831653</v>
      </c>
      <c r="T63">
        <v>0.72681443216494845</v>
      </c>
      <c r="U63" s="3">
        <v>274.54848023199997</v>
      </c>
      <c r="V63">
        <f t="shared" si="1"/>
        <v>11.771345178112</v>
      </c>
      <c r="W63">
        <v>1.5275248168959998</v>
      </c>
      <c r="X63">
        <v>1.454441277952</v>
      </c>
      <c r="Y63">
        <v>1.2697644810239999</v>
      </c>
      <c r="Z63">
        <v>1.2050623037439998</v>
      </c>
      <c r="AA63">
        <v>1.1240124779519998</v>
      </c>
      <c r="AB63">
        <v>1.0251515555839998</v>
      </c>
      <c r="AC63">
        <v>1.0833508940799998</v>
      </c>
      <c r="AD63">
        <v>1.042261861888</v>
      </c>
      <c r="AE63">
        <v>0.92516351948799991</v>
      </c>
      <c r="AF63">
        <v>1.1146119895039999</v>
      </c>
      <c r="AG63">
        <f t="shared" si="2"/>
        <v>19.467372201471996</v>
      </c>
      <c r="AH63">
        <v>3.4912178995199996</v>
      </c>
      <c r="AI63">
        <v>2.6345754705919999</v>
      </c>
      <c r="AJ63">
        <v>2.3064447677439999</v>
      </c>
      <c r="AK63">
        <v>2.0459397637119996</v>
      </c>
      <c r="AL63">
        <v>1.7929544755199998</v>
      </c>
      <c r="AM63">
        <v>1.5481739453439998</v>
      </c>
      <c r="AN63">
        <v>1.4752433879039999</v>
      </c>
      <c r="AO63">
        <v>1.3626298782719999</v>
      </c>
      <c r="AP63">
        <v>1.2890570234879999</v>
      </c>
      <c r="AQ63">
        <v>1.5211355893759997</v>
      </c>
      <c r="AR63">
        <f t="shared" si="3"/>
        <v>60.467047407774579</v>
      </c>
      <c r="AS63">
        <v>18.345599999999997</v>
      </c>
      <c r="AT63">
        <f t="shared" si="4"/>
        <v>14.676479999999998</v>
      </c>
      <c r="AU63">
        <f t="shared" si="5"/>
        <v>0.8020550689342405</v>
      </c>
      <c r="AV63">
        <f t="shared" si="6"/>
        <v>1.3264333274376416</v>
      </c>
      <c r="AW63" s="59">
        <v>0.17947688000000001</v>
      </c>
    </row>
    <row r="64" spans="1:49" x14ac:dyDescent="0.3">
      <c r="A64" t="s">
        <v>23</v>
      </c>
      <c r="B64">
        <v>3</v>
      </c>
      <c r="C64">
        <v>22</v>
      </c>
      <c r="D64">
        <v>149.69777967200045</v>
      </c>
      <c r="E64">
        <v>45.40734586348043</v>
      </c>
      <c r="F64">
        <v>12.194613282064537</v>
      </c>
      <c r="G64">
        <v>1.4707625369343336</v>
      </c>
      <c r="H64">
        <v>1.4634394588321897</v>
      </c>
      <c r="I64">
        <v>1.3226790158505377</v>
      </c>
      <c r="J64">
        <v>1.2909986609731234</v>
      </c>
      <c r="K64">
        <v>1.1913638440022964</v>
      </c>
      <c r="L64">
        <v>1.0828021186233721</v>
      </c>
      <c r="M64">
        <v>1.239502204065396</v>
      </c>
      <c r="N64">
        <v>1.0916024841108034</v>
      </c>
      <c r="O64">
        <v>0.94772133228468936</v>
      </c>
      <c r="P64">
        <v>1.0937416263877964</v>
      </c>
      <c r="Q64">
        <f t="shared" si="0"/>
        <v>12194.613282064538</v>
      </c>
      <c r="R64">
        <v>3.8759117500000002</v>
      </c>
      <c r="S64">
        <v>1.0970400723024016</v>
      </c>
      <c r="T64">
        <v>0.68531936852234043</v>
      </c>
      <c r="U64" s="3">
        <v>252.54894246399999</v>
      </c>
      <c r="V64">
        <f t="shared" si="1"/>
        <v>11.790642220031998</v>
      </c>
      <c r="W64">
        <v>1.481908207104</v>
      </c>
      <c r="X64">
        <v>1.4461948999679999</v>
      </c>
      <c r="Y64">
        <v>1.2944237496319999</v>
      </c>
      <c r="Z64">
        <v>1.2413965358079999</v>
      </c>
      <c r="AA64">
        <v>1.1296165503999998</v>
      </c>
      <c r="AB64">
        <v>0.99702883071999981</v>
      </c>
      <c r="AC64">
        <v>1.149679624704</v>
      </c>
      <c r="AD64">
        <v>1.0320593454079998</v>
      </c>
      <c r="AE64">
        <v>0.91668541951999982</v>
      </c>
      <c r="AF64">
        <v>1.1016490567679997</v>
      </c>
      <c r="AG64">
        <f t="shared" si="2"/>
        <v>18.969890973696</v>
      </c>
      <c r="AH64">
        <v>3.39839412224</v>
      </c>
      <c r="AI64">
        <v>2.5103702374399997</v>
      </c>
      <c r="AJ64">
        <v>2.2432802795519997</v>
      </c>
      <c r="AK64">
        <v>1.9419235896319997</v>
      </c>
      <c r="AL64">
        <v>1.7826136007679998</v>
      </c>
      <c r="AM64">
        <v>1.5366722109439999</v>
      </c>
      <c r="AN64">
        <v>1.5251536035839999</v>
      </c>
      <c r="AO64">
        <v>1.3488716666879998</v>
      </c>
      <c r="AP64">
        <v>1.2166945223679999</v>
      </c>
      <c r="AQ64">
        <v>1.4659171404799998</v>
      </c>
      <c r="AR64">
        <f t="shared" si="3"/>
        <v>62.154507036340476</v>
      </c>
      <c r="AS64">
        <v>18.3352</v>
      </c>
      <c r="AT64">
        <f t="shared" si="4"/>
        <v>14.66816</v>
      </c>
      <c r="AU64">
        <f t="shared" si="5"/>
        <v>0.80382558003403271</v>
      </c>
      <c r="AV64">
        <f t="shared" si="6"/>
        <v>1.2932699788996029</v>
      </c>
      <c r="AW64" s="59">
        <v>0.17385674000000001</v>
      </c>
    </row>
    <row r="65" spans="1:49" x14ac:dyDescent="0.3">
      <c r="A65" t="s">
        <v>23</v>
      </c>
      <c r="B65">
        <v>4</v>
      </c>
      <c r="C65">
        <v>22</v>
      </c>
      <c r="D65">
        <v>165.55024228099981</v>
      </c>
      <c r="E65">
        <v>46.602357234906293</v>
      </c>
      <c r="F65">
        <v>11.2659352738725</v>
      </c>
      <c r="G65">
        <v>1.3735398404355013</v>
      </c>
      <c r="H65">
        <v>1.3940738971341744</v>
      </c>
      <c r="I65">
        <v>1.2329545443658492</v>
      </c>
      <c r="J65">
        <v>1.1557711519388945</v>
      </c>
      <c r="K65">
        <v>1.0870972961833356</v>
      </c>
      <c r="L65">
        <v>0.99280046089137886</v>
      </c>
      <c r="M65">
        <v>1.0901592165472742</v>
      </c>
      <c r="N65">
        <v>1.0321929573923365</v>
      </c>
      <c r="O65">
        <v>0.87639898850414533</v>
      </c>
      <c r="P65">
        <v>1.0309469204796082</v>
      </c>
      <c r="Q65">
        <f t="shared" si="0"/>
        <v>11265.935273872501</v>
      </c>
      <c r="R65">
        <v>3.2574881499999999</v>
      </c>
      <c r="S65">
        <v>1.0469527002061856</v>
      </c>
      <c r="T65">
        <v>0.66220769976631932</v>
      </c>
      <c r="U65" s="3">
        <v>252.23604463200002</v>
      </c>
      <c r="V65">
        <f t="shared" si="1"/>
        <v>11.010366808063997</v>
      </c>
      <c r="W65">
        <v>1.416643597824</v>
      </c>
      <c r="X65">
        <v>1.385093412352</v>
      </c>
      <c r="Y65">
        <v>1.2193818224639998</v>
      </c>
      <c r="Z65">
        <v>1.1322813532159999</v>
      </c>
      <c r="AA65">
        <v>1.0213888855039999</v>
      </c>
      <c r="AB65">
        <v>0.92533112422399988</v>
      </c>
      <c r="AC65">
        <v>1.0275283932159998</v>
      </c>
      <c r="AD65">
        <v>0.99104005478399992</v>
      </c>
      <c r="AE65">
        <v>0.86821278003199986</v>
      </c>
      <c r="AF65">
        <v>1.0234653844479999</v>
      </c>
      <c r="AG65">
        <f t="shared" si="2"/>
        <v>18.20177871616</v>
      </c>
      <c r="AH65">
        <v>3.2498670796799995</v>
      </c>
      <c r="AI65">
        <v>2.4627941145599999</v>
      </c>
      <c r="AJ65">
        <v>2.1702732313599999</v>
      </c>
      <c r="AK65">
        <v>1.9133644175359998</v>
      </c>
      <c r="AL65">
        <v>1.6706322647039999</v>
      </c>
      <c r="AM65">
        <v>1.4156514677759997</v>
      </c>
      <c r="AN65">
        <v>1.395349922304</v>
      </c>
      <c r="AO65">
        <v>1.3123428331519997</v>
      </c>
      <c r="AP65">
        <v>1.2024391208959999</v>
      </c>
      <c r="AQ65">
        <v>1.4090642641919999</v>
      </c>
      <c r="AR65">
        <f t="shared" si="3"/>
        <v>60.490609075961984</v>
      </c>
      <c r="AS65">
        <v>17.8568</v>
      </c>
      <c r="AT65">
        <f t="shared" si="4"/>
        <v>14.285440000000001</v>
      </c>
      <c r="AU65">
        <f t="shared" si="5"/>
        <v>0.77074047478159557</v>
      </c>
      <c r="AV65">
        <f t="shared" si="6"/>
        <v>1.2741489737914966</v>
      </c>
      <c r="AW65" s="59">
        <v>0.15637993</v>
      </c>
    </row>
    <row r="66" spans="1:49" x14ac:dyDescent="0.3">
      <c r="A66" t="s">
        <v>23</v>
      </c>
      <c r="B66">
        <v>5</v>
      </c>
      <c r="C66">
        <v>22</v>
      </c>
      <c r="D66">
        <v>184.95574046799882</v>
      </c>
      <c r="E66">
        <v>52.159346283036889</v>
      </c>
      <c r="F66">
        <v>13.399357175167054</v>
      </c>
      <c r="G66">
        <v>1.6943287348645988</v>
      </c>
      <c r="H66">
        <v>1.5842612131533083</v>
      </c>
      <c r="I66">
        <v>1.4857484829707159</v>
      </c>
      <c r="J66">
        <v>1.3308127108072625</v>
      </c>
      <c r="K66">
        <v>1.2990500165656587</v>
      </c>
      <c r="L66">
        <v>1.1882989098701677</v>
      </c>
      <c r="M66">
        <v>1.3162071033216001</v>
      </c>
      <c r="N66">
        <v>1.1963512189951855</v>
      </c>
      <c r="O66">
        <v>1.0274617466777471</v>
      </c>
      <c r="P66">
        <v>1.2768370379408078</v>
      </c>
      <c r="Q66">
        <f t="shared" si="0"/>
        <v>13399.357175167055</v>
      </c>
      <c r="R66">
        <v>3.7292906600000002</v>
      </c>
      <c r="S66">
        <v>1.138143381168381</v>
      </c>
      <c r="T66">
        <v>0.75320412016494842</v>
      </c>
      <c r="U66" s="3">
        <v>273.153492976</v>
      </c>
      <c r="V66">
        <f t="shared" si="1"/>
        <v>12.746957723135999</v>
      </c>
      <c r="W66">
        <v>1.6713161820159996</v>
      </c>
      <c r="X66">
        <v>1.5414832542719998</v>
      </c>
      <c r="Y66">
        <v>1.4248911006719998</v>
      </c>
      <c r="Z66">
        <v>1.2788736296959999</v>
      </c>
      <c r="AA66">
        <v>1.1985009720319999</v>
      </c>
      <c r="AB66">
        <v>1.0756140794879998</v>
      </c>
      <c r="AC66">
        <v>1.2095336381439998</v>
      </c>
      <c r="AD66">
        <v>1.1145613706239998</v>
      </c>
      <c r="AE66">
        <v>0.98418400870399991</v>
      </c>
      <c r="AF66">
        <v>1.2479994874879998</v>
      </c>
      <c r="AG66">
        <f t="shared" si="2"/>
        <v>20.227166089727998</v>
      </c>
      <c r="AH66">
        <v>3.5652215772159996</v>
      </c>
      <c r="AI66">
        <v>2.6424765153280001</v>
      </c>
      <c r="AJ66">
        <v>2.3621626562559999</v>
      </c>
      <c r="AK66">
        <v>2.0842245099519996</v>
      </c>
      <c r="AL66">
        <v>1.8615993011199998</v>
      </c>
      <c r="AM66">
        <v>1.6095566489599995</v>
      </c>
      <c r="AN66">
        <v>1.6365241384959999</v>
      </c>
      <c r="AO66">
        <v>1.4563130516480001</v>
      </c>
      <c r="AP66">
        <v>1.3246983393279996</v>
      </c>
      <c r="AQ66">
        <v>1.6843893514239998</v>
      </c>
      <c r="AR66">
        <f t="shared" si="3"/>
        <v>63.018999629460261</v>
      </c>
      <c r="AS66">
        <v>18.532799999999998</v>
      </c>
      <c r="AT66">
        <f t="shared" si="4"/>
        <v>14.826239999999999</v>
      </c>
      <c r="AU66">
        <f t="shared" si="5"/>
        <v>0.8597566020202021</v>
      </c>
      <c r="AV66">
        <f t="shared" si="6"/>
        <v>1.364281577104377</v>
      </c>
      <c r="AW66" s="59">
        <v>0.19176446</v>
      </c>
    </row>
    <row r="67" spans="1:49" x14ac:dyDescent="0.3">
      <c r="A67" t="s">
        <v>23</v>
      </c>
      <c r="B67">
        <v>6</v>
      </c>
      <c r="C67">
        <v>22</v>
      </c>
      <c r="D67">
        <v>147.00464004999967</v>
      </c>
      <c r="E67">
        <v>44.358440069726669</v>
      </c>
      <c r="F67">
        <v>11.768234613508774</v>
      </c>
      <c r="G67">
        <v>1.4180571529204267</v>
      </c>
      <c r="H67">
        <v>1.4010339062152304</v>
      </c>
      <c r="I67">
        <v>1.2659925150183597</v>
      </c>
      <c r="J67">
        <v>1.2014589554217148</v>
      </c>
      <c r="K67">
        <v>1.14761478187413</v>
      </c>
      <c r="L67">
        <v>1.0425616194608187</v>
      </c>
      <c r="M67">
        <v>1.1897702769573335</v>
      </c>
      <c r="N67">
        <v>1.0628759207371152</v>
      </c>
      <c r="O67">
        <v>0.90553764565391681</v>
      </c>
      <c r="P67">
        <v>1.1333318392497289</v>
      </c>
      <c r="Q67">
        <f t="shared" ref="Q67:Q109" si="7">F67*1000</f>
        <v>11768.234613508774</v>
      </c>
      <c r="R67">
        <v>3.49808181</v>
      </c>
      <c r="S67">
        <v>1.0827648571821344</v>
      </c>
      <c r="T67">
        <v>0.6883012021993089</v>
      </c>
      <c r="U67" s="3">
        <v>263.96559477600005</v>
      </c>
      <c r="V67">
        <f t="shared" ref="V67:V129" si="8">SUM(W67:AF67)</f>
        <v>11.328792184320001</v>
      </c>
      <c r="W67">
        <v>1.4338596413439999</v>
      </c>
      <c r="X67">
        <v>1.372555678208</v>
      </c>
      <c r="Y67">
        <v>1.2395011399679998</v>
      </c>
      <c r="Z67">
        <v>1.1586774118399998</v>
      </c>
      <c r="AA67">
        <v>1.0601112038399998</v>
      </c>
      <c r="AB67">
        <v>0.94903988275199991</v>
      </c>
      <c r="AC67">
        <v>1.1011361187839999</v>
      </c>
      <c r="AD67">
        <v>0.9958117278719999</v>
      </c>
      <c r="AE67">
        <v>0.87782811750399992</v>
      </c>
      <c r="AF67">
        <v>1.1402712622079998</v>
      </c>
      <c r="AG67">
        <f t="shared" ref="AG67:AG109" si="9">SUM(AH67:AQ67)</f>
        <v>18.213121844736001</v>
      </c>
      <c r="AH67">
        <v>3.2143629972479997</v>
      </c>
      <c r="AI67">
        <v>2.3704135336959995</v>
      </c>
      <c r="AJ67">
        <v>2.08644274176</v>
      </c>
      <c r="AK67">
        <v>1.8388545510399998</v>
      </c>
      <c r="AL67">
        <v>1.6746975231999999</v>
      </c>
      <c r="AM67">
        <v>1.4793727636479996</v>
      </c>
      <c r="AN67">
        <v>1.4864965273599999</v>
      </c>
      <c r="AO67">
        <v>1.3087905126399997</v>
      </c>
      <c r="AP67">
        <v>1.221402078208</v>
      </c>
      <c r="AQ67">
        <v>1.5322886159359999</v>
      </c>
      <c r="AR67">
        <f t="shared" ref="AR67:AR109" si="10">V67/AG67*100</f>
        <v>62.201265004957264</v>
      </c>
      <c r="AS67">
        <v>18.002399999999998</v>
      </c>
      <c r="AT67">
        <f t="shared" ref="AT67:AT109" si="11">AS67*0.8</f>
        <v>14.401919999999999</v>
      </c>
      <c r="AU67">
        <f t="shared" ref="AU67:AU129" si="12">V67/AT67</f>
        <v>0.78661679722703659</v>
      </c>
      <c r="AV67">
        <f t="shared" ref="AV67:AV109" si="13">AG67/AT67</f>
        <v>1.2646315105719239</v>
      </c>
      <c r="AW67" s="59">
        <v>0.16932704000000001</v>
      </c>
    </row>
    <row r="68" spans="1:49" x14ac:dyDescent="0.3">
      <c r="A68" t="s">
        <v>23</v>
      </c>
      <c r="B68">
        <v>1</v>
      </c>
      <c r="C68">
        <v>24</v>
      </c>
      <c r="D68">
        <v>154.16570375300074</v>
      </c>
      <c r="E68">
        <v>46.442171154737942</v>
      </c>
      <c r="F68">
        <v>11.903786500081532</v>
      </c>
      <c r="G68">
        <v>1.4166603798042625</v>
      </c>
      <c r="H68">
        <v>1.4231038565552949</v>
      </c>
      <c r="I68">
        <v>1.2908405428040317</v>
      </c>
      <c r="J68">
        <v>1.2091561480718875</v>
      </c>
      <c r="K68">
        <v>1.1747435866526261</v>
      </c>
      <c r="L68">
        <v>1.0381542684106708</v>
      </c>
      <c r="M68">
        <v>1.1830139514863112</v>
      </c>
      <c r="N68">
        <v>1.1197801381302934</v>
      </c>
      <c r="O68">
        <v>0.94897232520670738</v>
      </c>
      <c r="P68">
        <v>1.0993613029594465</v>
      </c>
      <c r="Q68">
        <f t="shared" si="7"/>
        <v>11903.786500081533</v>
      </c>
      <c r="R68">
        <v>2.8098956300000002</v>
      </c>
      <c r="S68">
        <v>1.086893056769763</v>
      </c>
      <c r="T68">
        <v>0.69294920164948448</v>
      </c>
      <c r="U68" s="3">
        <v>261.61950370400001</v>
      </c>
      <c r="V68">
        <f t="shared" si="8"/>
        <v>11.59640857856</v>
      </c>
      <c r="W68">
        <v>1.463629167104</v>
      </c>
      <c r="X68">
        <v>1.413396115456</v>
      </c>
      <c r="Y68">
        <v>1.2770614737919999</v>
      </c>
      <c r="Z68">
        <v>1.1790183275519999</v>
      </c>
      <c r="AA68">
        <v>1.0995118151679999</v>
      </c>
      <c r="AB68">
        <v>0.96688135065599989</v>
      </c>
      <c r="AC68">
        <v>1.1104826137599999</v>
      </c>
      <c r="AD68">
        <v>1.073732182016</v>
      </c>
      <c r="AE68">
        <v>0.93115229542399991</v>
      </c>
      <c r="AF68">
        <v>1.0815432376319998</v>
      </c>
      <c r="AG68">
        <f t="shared" si="9"/>
        <v>18.397521925119996</v>
      </c>
      <c r="AH68">
        <v>3.2660639964159994</v>
      </c>
      <c r="AI68">
        <v>2.3908005688319998</v>
      </c>
      <c r="AJ68">
        <v>2.1318208803839998</v>
      </c>
      <c r="AK68">
        <v>1.8611223587839998</v>
      </c>
      <c r="AL68">
        <v>1.7108619007999999</v>
      </c>
      <c r="AM68">
        <v>1.5020736440319999</v>
      </c>
      <c r="AN68">
        <v>1.4849419653119997</v>
      </c>
      <c r="AO68">
        <v>1.3876985973759999</v>
      </c>
      <c r="AP68">
        <v>1.2317440778239999</v>
      </c>
      <c r="AQ68">
        <v>1.4303939353599997</v>
      </c>
      <c r="AR68">
        <f t="shared" si="10"/>
        <v>63.03244874912339</v>
      </c>
      <c r="AS68">
        <v>17.9816</v>
      </c>
      <c r="AT68">
        <f t="shared" si="11"/>
        <v>14.385280000000002</v>
      </c>
      <c r="AU68">
        <f t="shared" si="12"/>
        <v>0.80613019548872178</v>
      </c>
      <c r="AV68">
        <f t="shared" si="13"/>
        <v>1.2789130225563905</v>
      </c>
      <c r="AW68" s="59">
        <v>0.17182622</v>
      </c>
    </row>
    <row r="69" spans="1:49" x14ac:dyDescent="0.3">
      <c r="A69" t="s">
        <v>23</v>
      </c>
      <c r="B69">
        <v>2</v>
      </c>
      <c r="C69">
        <v>24</v>
      </c>
      <c r="D69">
        <v>171.18500959200136</v>
      </c>
      <c r="E69">
        <v>48.636787825511476</v>
      </c>
      <c r="F69">
        <v>12.120890810143759</v>
      </c>
      <c r="G69">
        <v>1.4709911800477946</v>
      </c>
      <c r="H69">
        <v>1.4569769266440413</v>
      </c>
      <c r="I69">
        <v>1.3285843029147106</v>
      </c>
      <c r="J69">
        <v>1.232398624431118</v>
      </c>
      <c r="K69">
        <v>1.1818161110085346</v>
      </c>
      <c r="L69">
        <v>1.1106513790264458</v>
      </c>
      <c r="M69">
        <v>1.1498002072630156</v>
      </c>
      <c r="N69">
        <v>1.1427331339426219</v>
      </c>
      <c r="O69">
        <v>0.95427366645759915</v>
      </c>
      <c r="P69">
        <v>1.0926652784078783</v>
      </c>
      <c r="Q69">
        <f t="shared" si="7"/>
        <v>12120.890810143759</v>
      </c>
      <c r="R69">
        <v>3.2197751600000002</v>
      </c>
      <c r="S69">
        <v>1.1186865215120312</v>
      </c>
      <c r="T69">
        <v>0.71455885415807185</v>
      </c>
      <c r="U69" s="3">
        <v>266.34389828799999</v>
      </c>
      <c r="V69">
        <f t="shared" si="8"/>
        <v>11.638409875455999</v>
      </c>
      <c r="W69">
        <v>1.4631567242239998</v>
      </c>
      <c r="X69">
        <v>1.4303973099519998</v>
      </c>
      <c r="Y69">
        <v>1.2864867092479999</v>
      </c>
      <c r="Z69">
        <v>1.1927776639999998</v>
      </c>
      <c r="AA69">
        <v>1.1061890078719998</v>
      </c>
      <c r="AB69">
        <v>1.0140401489919999</v>
      </c>
      <c r="AC69">
        <v>1.0653215738879998</v>
      </c>
      <c r="AD69">
        <v>1.0774869780479999</v>
      </c>
      <c r="AE69">
        <v>0.92400490956799985</v>
      </c>
      <c r="AF69">
        <v>1.0785488496640001</v>
      </c>
      <c r="AG69">
        <f t="shared" si="9"/>
        <v>19.717548704256</v>
      </c>
      <c r="AH69">
        <v>3.5763374832639996</v>
      </c>
      <c r="AI69">
        <v>2.6518871275519995</v>
      </c>
      <c r="AJ69">
        <v>2.3443335618559997</v>
      </c>
      <c r="AK69">
        <v>2.0697925048319998</v>
      </c>
      <c r="AL69">
        <v>1.8201986815999998</v>
      </c>
      <c r="AM69">
        <v>1.5728557112319999</v>
      </c>
      <c r="AN69">
        <v>1.484922842624</v>
      </c>
      <c r="AO69">
        <v>1.3983870551039999</v>
      </c>
      <c r="AP69">
        <v>1.2950379253759998</v>
      </c>
      <c r="AQ69">
        <v>1.5037958108159997</v>
      </c>
      <c r="AR69">
        <f t="shared" si="10"/>
        <v>59.025642842428319</v>
      </c>
      <c r="AS69">
        <v>18.345599999999997</v>
      </c>
      <c r="AT69">
        <f t="shared" si="11"/>
        <v>14.676479999999998</v>
      </c>
      <c r="AU69">
        <f t="shared" si="12"/>
        <v>0.79299735873015875</v>
      </c>
      <c r="AV69">
        <f t="shared" si="13"/>
        <v>1.343479410884354</v>
      </c>
      <c r="AW69" s="59">
        <v>0.17993519999999999</v>
      </c>
    </row>
    <row r="70" spans="1:49" x14ac:dyDescent="0.3">
      <c r="A70" t="s">
        <v>23</v>
      </c>
      <c r="B70">
        <v>3</v>
      </c>
      <c r="C70">
        <v>24</v>
      </c>
      <c r="D70">
        <v>154.79251815299932</v>
      </c>
      <c r="E70">
        <v>45.981796444727237</v>
      </c>
      <c r="F70">
        <v>11.624247357936406</v>
      </c>
      <c r="G70">
        <v>1.3503488053285975</v>
      </c>
      <c r="H70">
        <v>1.3779648025543789</v>
      </c>
      <c r="I70">
        <v>1.2488722420475107</v>
      </c>
      <c r="J70">
        <v>1.2317973793442571</v>
      </c>
      <c r="K70">
        <v>1.1571198771294844</v>
      </c>
      <c r="L70">
        <v>1.0393163428894008</v>
      </c>
      <c r="M70">
        <v>1.1910232502609186</v>
      </c>
      <c r="N70">
        <v>1.0423127546184372</v>
      </c>
      <c r="O70">
        <v>0.89308099560974996</v>
      </c>
      <c r="P70">
        <v>1.0924109081536684</v>
      </c>
      <c r="Q70">
        <f t="shared" si="7"/>
        <v>11624.247357936407</v>
      </c>
      <c r="R70">
        <v>2.21570445</v>
      </c>
      <c r="S70">
        <v>1.1252520379381443</v>
      </c>
      <c r="T70">
        <v>0.66611046845360822</v>
      </c>
      <c r="U70" s="3">
        <v>238.296705712</v>
      </c>
      <c r="V70">
        <f t="shared" si="8"/>
        <v>11.223097713151997</v>
      </c>
      <c r="W70">
        <v>1.3487108111359998</v>
      </c>
      <c r="X70">
        <v>1.3525353487359999</v>
      </c>
      <c r="Y70">
        <v>1.2231107466239999</v>
      </c>
      <c r="Z70">
        <v>1.192793412096</v>
      </c>
      <c r="AA70">
        <v>1.0875511362559998</v>
      </c>
      <c r="AB70">
        <v>0.96399944908799995</v>
      </c>
      <c r="AC70">
        <v>1.1125579878399998</v>
      </c>
      <c r="AD70">
        <v>0.99268685567999992</v>
      </c>
      <c r="AE70">
        <v>0.87420830515199976</v>
      </c>
      <c r="AF70">
        <v>1.0749436605439999</v>
      </c>
      <c r="AG70">
        <f t="shared" si="9"/>
        <v>19.004991229952001</v>
      </c>
      <c r="AH70">
        <v>3.2678581544959995</v>
      </c>
      <c r="AI70">
        <v>2.464253063168</v>
      </c>
      <c r="AJ70">
        <v>2.2512431918080003</v>
      </c>
      <c r="AK70">
        <v>1.9752015662079998</v>
      </c>
      <c r="AL70">
        <v>1.8347431731199997</v>
      </c>
      <c r="AM70">
        <v>1.5704136314879997</v>
      </c>
      <c r="AN70">
        <v>1.5573382123519999</v>
      </c>
      <c r="AO70">
        <v>1.385915687936</v>
      </c>
      <c r="AP70">
        <v>1.232186149376</v>
      </c>
      <c r="AQ70">
        <v>1.4658383999999998</v>
      </c>
      <c r="AR70">
        <f t="shared" si="10"/>
        <v>59.053422216077188</v>
      </c>
      <c r="AS70">
        <v>18.407999999999998</v>
      </c>
      <c r="AT70">
        <f t="shared" si="11"/>
        <v>14.726399999999998</v>
      </c>
      <c r="AU70">
        <f t="shared" si="12"/>
        <v>0.76210735231638405</v>
      </c>
      <c r="AV70">
        <f t="shared" si="13"/>
        <v>1.2905388438418082</v>
      </c>
      <c r="AW70" s="59">
        <v>0.17728624000000001</v>
      </c>
    </row>
    <row r="71" spans="1:49" x14ac:dyDescent="0.3">
      <c r="A71" t="s">
        <v>23</v>
      </c>
      <c r="B71">
        <v>4</v>
      </c>
      <c r="C71">
        <v>24</v>
      </c>
      <c r="D71">
        <v>153.51428034899922</v>
      </c>
      <c r="E71">
        <v>43.789406421534373</v>
      </c>
      <c r="F71">
        <v>10.534935018447971</v>
      </c>
      <c r="G71">
        <v>1.2180586921282934</v>
      </c>
      <c r="H71">
        <v>1.270850992380208</v>
      </c>
      <c r="I71">
        <v>1.1407595236850221</v>
      </c>
      <c r="J71">
        <v>1.0735784896634097</v>
      </c>
      <c r="K71">
        <v>1.0054791608176989</v>
      </c>
      <c r="L71">
        <v>0.97151310676913849</v>
      </c>
      <c r="M71">
        <v>1.0372754092236989</v>
      </c>
      <c r="N71">
        <v>0.99556028067227564</v>
      </c>
      <c r="O71">
        <v>0.83909411968245862</v>
      </c>
      <c r="P71">
        <v>0.98276524342576688</v>
      </c>
      <c r="Q71">
        <f t="shared" si="7"/>
        <v>10534.935018447972</v>
      </c>
      <c r="R71">
        <v>1.9006437300000001</v>
      </c>
      <c r="S71">
        <v>1.0536917465292059</v>
      </c>
      <c r="T71">
        <v>0.64630343615120645</v>
      </c>
      <c r="U71" s="3">
        <v>241.10073665599998</v>
      </c>
      <c r="V71">
        <f t="shared" si="8"/>
        <v>10.361126803455997</v>
      </c>
      <c r="W71">
        <v>1.2730704563199999</v>
      </c>
      <c r="X71">
        <v>1.2770198538239999</v>
      </c>
      <c r="Y71">
        <v>1.1338359152639998</v>
      </c>
      <c r="Z71">
        <v>1.0525476183039999</v>
      </c>
      <c r="AA71">
        <v>0.96645165260799992</v>
      </c>
      <c r="AB71">
        <v>0.90078771660799994</v>
      </c>
      <c r="AC71">
        <v>0.97944270694399993</v>
      </c>
      <c r="AD71">
        <v>0.95886332006399988</v>
      </c>
      <c r="AE71">
        <v>0.83224300390399986</v>
      </c>
      <c r="AF71">
        <v>0.98686455961599995</v>
      </c>
      <c r="AG71">
        <f t="shared" si="9"/>
        <v>18.081823219199997</v>
      </c>
      <c r="AH71">
        <v>3.1865631083519999</v>
      </c>
      <c r="AI71">
        <v>2.4206308372479999</v>
      </c>
      <c r="AJ71">
        <v>2.1370323752959997</v>
      </c>
      <c r="AK71">
        <v>1.906913322496</v>
      </c>
      <c r="AL71">
        <v>1.6683026713599998</v>
      </c>
      <c r="AM71">
        <v>1.4362443530239997</v>
      </c>
      <c r="AN71">
        <v>1.3948111124479998</v>
      </c>
      <c r="AO71">
        <v>1.3294812610559998</v>
      </c>
      <c r="AP71">
        <v>1.2035448622079998</v>
      </c>
      <c r="AQ71">
        <v>1.3982993157119998</v>
      </c>
      <c r="AR71">
        <f t="shared" si="10"/>
        <v>57.301338907318502</v>
      </c>
      <c r="AS71">
        <v>17.8672</v>
      </c>
      <c r="AT71">
        <f t="shared" si="11"/>
        <v>14.293760000000001</v>
      </c>
      <c r="AU71">
        <f t="shared" si="12"/>
        <v>0.72487062910360867</v>
      </c>
      <c r="AV71">
        <f t="shared" si="13"/>
        <v>1.265015168800931</v>
      </c>
      <c r="AW71" s="59">
        <v>0.15619405</v>
      </c>
    </row>
    <row r="72" spans="1:49" x14ac:dyDescent="0.3">
      <c r="A72" t="s">
        <v>23</v>
      </c>
      <c r="B72">
        <v>5</v>
      </c>
      <c r="C72">
        <v>24</v>
      </c>
      <c r="D72">
        <v>176.828725004999</v>
      </c>
      <c r="E72">
        <v>51.532160842066688</v>
      </c>
      <c r="F72">
        <v>13.269544372835295</v>
      </c>
      <c r="G72">
        <v>1.6176858159153742</v>
      </c>
      <c r="H72">
        <v>1.5638550777218891</v>
      </c>
      <c r="I72">
        <v>1.4590689753049237</v>
      </c>
      <c r="J72">
        <v>1.3256934985819664</v>
      </c>
      <c r="K72">
        <v>1.2691249683833814</v>
      </c>
      <c r="L72">
        <v>1.2007987940634588</v>
      </c>
      <c r="M72">
        <v>1.3223688943910905</v>
      </c>
      <c r="N72">
        <v>1.2204462864030245</v>
      </c>
      <c r="O72">
        <v>1.0481449312556701</v>
      </c>
      <c r="P72">
        <v>1.2423571308145167</v>
      </c>
      <c r="Q72">
        <f t="shared" si="7"/>
        <v>13269.544372835295</v>
      </c>
      <c r="R72">
        <v>2.4536853500000002</v>
      </c>
      <c r="S72">
        <v>1.1508473028178656</v>
      </c>
      <c r="T72">
        <v>0.74945458279038168</v>
      </c>
      <c r="U72" s="3">
        <v>267.368164648</v>
      </c>
      <c r="V72">
        <f t="shared" si="8"/>
        <v>12.749862121983998</v>
      </c>
      <c r="W72">
        <v>1.6066601241599998</v>
      </c>
      <c r="X72">
        <v>1.5306868095999997</v>
      </c>
      <c r="Y72">
        <v>1.4145805972479999</v>
      </c>
      <c r="Z72">
        <v>1.2849838909439999</v>
      </c>
      <c r="AA72">
        <v>1.1924458291199997</v>
      </c>
      <c r="AB72">
        <v>1.0943284418559998</v>
      </c>
      <c r="AC72">
        <v>1.226127631872</v>
      </c>
      <c r="AD72">
        <v>1.1461351782399998</v>
      </c>
      <c r="AE72">
        <v>1.009603685376</v>
      </c>
      <c r="AF72">
        <v>1.2443099335679999</v>
      </c>
      <c r="AG72">
        <f t="shared" si="9"/>
        <v>20.605041653247998</v>
      </c>
      <c r="AH72">
        <v>3.6180586890239996</v>
      </c>
      <c r="AI72">
        <v>2.6752775495679999</v>
      </c>
      <c r="AJ72">
        <v>2.4060076052479999</v>
      </c>
      <c r="AK72">
        <v>2.1318512517119999</v>
      </c>
      <c r="AL72">
        <v>1.9043778790399999</v>
      </c>
      <c r="AM72">
        <v>1.6555489633280001</v>
      </c>
      <c r="AN72">
        <v>1.6727987527679997</v>
      </c>
      <c r="AO72">
        <v>1.5040489052159998</v>
      </c>
      <c r="AP72">
        <v>1.3556377236479997</v>
      </c>
      <c r="AQ72">
        <v>1.6814343336959998</v>
      </c>
      <c r="AR72">
        <f t="shared" si="10"/>
        <v>61.877390672365962</v>
      </c>
      <c r="AS72">
        <v>18.667999999999999</v>
      </c>
      <c r="AT72">
        <f t="shared" si="11"/>
        <v>14.9344</v>
      </c>
      <c r="AU72">
        <f t="shared" si="12"/>
        <v>0.85372442963788286</v>
      </c>
      <c r="AV72">
        <f t="shared" si="13"/>
        <v>1.3797033461838439</v>
      </c>
      <c r="AW72" s="59">
        <v>0.19418679999999999</v>
      </c>
    </row>
    <row r="73" spans="1:49" x14ac:dyDescent="0.3">
      <c r="A73" t="s">
        <v>23</v>
      </c>
      <c r="B73">
        <v>6</v>
      </c>
      <c r="C73">
        <v>24</v>
      </c>
      <c r="D73">
        <v>153.29279523699972</v>
      </c>
      <c r="E73">
        <v>45.049173314536318</v>
      </c>
      <c r="F73">
        <v>11.185477808501982</v>
      </c>
      <c r="G73">
        <v>1.2760047475597194</v>
      </c>
      <c r="H73">
        <v>1.3168622484312404</v>
      </c>
      <c r="I73">
        <v>1.2225705296728129</v>
      </c>
      <c r="J73">
        <v>1.1408255634456532</v>
      </c>
      <c r="K73">
        <v>1.1023489003420881</v>
      </c>
      <c r="L73">
        <v>0.97923930739594334</v>
      </c>
      <c r="M73">
        <v>1.1083963595638726</v>
      </c>
      <c r="N73">
        <v>1.040587075453957</v>
      </c>
      <c r="O73">
        <v>0.86780637139787653</v>
      </c>
      <c r="P73">
        <v>1.13083670523882</v>
      </c>
      <c r="Q73">
        <f t="shared" si="7"/>
        <v>11185.477808501983</v>
      </c>
      <c r="R73">
        <v>2.4689548399999999</v>
      </c>
      <c r="S73">
        <v>1.0791939510652884</v>
      </c>
      <c r="T73">
        <v>0.64597314859106159</v>
      </c>
      <c r="U73" s="3">
        <v>243.611166032</v>
      </c>
      <c r="V73">
        <f t="shared" si="8"/>
        <v>10.965168647680001</v>
      </c>
      <c r="W73">
        <v>1.3307703551999999</v>
      </c>
      <c r="X73">
        <v>1.3258996940799999</v>
      </c>
      <c r="Y73">
        <v>1.2195899223039999</v>
      </c>
      <c r="Z73">
        <v>1.1184297779199999</v>
      </c>
      <c r="AA73">
        <v>1.0280559544319998</v>
      </c>
      <c r="AB73">
        <v>0.9155054371839999</v>
      </c>
      <c r="AC73">
        <v>1.0450312770559997</v>
      </c>
      <c r="AD73">
        <v>1.0000547148800001</v>
      </c>
      <c r="AE73">
        <v>0.86034660607999991</v>
      </c>
      <c r="AF73">
        <v>1.121484908544</v>
      </c>
      <c r="AG73">
        <f t="shared" si="9"/>
        <v>18.347696074239998</v>
      </c>
      <c r="AH73">
        <v>3.2174147532799995</v>
      </c>
      <c r="AI73">
        <v>2.3716362608639994</v>
      </c>
      <c r="AJ73">
        <v>2.1038893823999998</v>
      </c>
      <c r="AK73">
        <v>1.8567601361919996</v>
      </c>
      <c r="AL73">
        <v>1.6939675683840001</v>
      </c>
      <c r="AM73">
        <v>1.4962895933439999</v>
      </c>
      <c r="AN73">
        <v>1.4855651399680001</v>
      </c>
      <c r="AO73">
        <v>1.3601855487999999</v>
      </c>
      <c r="AP73">
        <v>1.2439848478719999</v>
      </c>
      <c r="AQ73">
        <v>1.518002843136</v>
      </c>
      <c r="AR73">
        <f t="shared" si="10"/>
        <v>59.763190993091499</v>
      </c>
      <c r="AS73">
        <v>18.002399999999998</v>
      </c>
      <c r="AT73">
        <f t="shared" si="11"/>
        <v>14.401919999999999</v>
      </c>
      <c r="AU73">
        <f t="shared" si="12"/>
        <v>0.76136852917388809</v>
      </c>
      <c r="AV73">
        <f t="shared" si="13"/>
        <v>1.2739756972848064</v>
      </c>
      <c r="AW73" s="59">
        <v>0.16296515</v>
      </c>
    </row>
    <row r="74" spans="1:49" x14ac:dyDescent="0.3">
      <c r="A74" t="s">
        <v>40</v>
      </c>
      <c r="B74">
        <v>1</v>
      </c>
      <c r="C74">
        <v>14</v>
      </c>
      <c r="D74">
        <v>148.0247064250002</v>
      </c>
      <c r="E74">
        <v>39.61312773704195</v>
      </c>
      <c r="F74">
        <v>10.30984417940491</v>
      </c>
      <c r="G74">
        <v>1.3010804872981261</v>
      </c>
      <c r="H74">
        <v>1.1940771715696574</v>
      </c>
      <c r="I74">
        <v>1.1179930092368258</v>
      </c>
      <c r="J74">
        <v>1.0186728890907519</v>
      </c>
      <c r="K74">
        <v>0.93819061799896708</v>
      </c>
      <c r="L74">
        <v>0.90814753967201289</v>
      </c>
      <c r="M74">
        <v>1.0143366033713974</v>
      </c>
      <c r="N74">
        <v>0.90773951659764662</v>
      </c>
      <c r="O74">
        <v>0.83584557705566598</v>
      </c>
      <c r="P74">
        <v>1.0737607675138603</v>
      </c>
      <c r="Q74">
        <f t="shared" si="7"/>
        <v>10309.84417940491</v>
      </c>
      <c r="R74">
        <v>9.1723170500000002</v>
      </c>
      <c r="S74">
        <v>0.98332929924398993</v>
      </c>
      <c r="T74">
        <v>0.59453930529209242</v>
      </c>
      <c r="U74">
        <v>223.939780584</v>
      </c>
      <c r="V74">
        <f t="shared" si="8"/>
        <v>10.210243170815998</v>
      </c>
      <c r="W74">
        <v>1.3843948718079999</v>
      </c>
      <c r="X74">
        <v>1.2186652840959997</v>
      </c>
      <c r="Y74">
        <v>1.1218549888</v>
      </c>
      <c r="Z74">
        <v>0.99141350963199981</v>
      </c>
      <c r="AA74">
        <v>0.87625555763200003</v>
      </c>
      <c r="AB74">
        <v>0.84083808972799989</v>
      </c>
      <c r="AC74">
        <v>0.96031664435199993</v>
      </c>
      <c r="AD74">
        <v>0.88185175603199983</v>
      </c>
      <c r="AE74">
        <v>0.83312152268799988</v>
      </c>
      <c r="AF74">
        <v>1.1015309460480001</v>
      </c>
      <c r="AG74">
        <f t="shared" si="9"/>
        <v>17.888523214847996</v>
      </c>
      <c r="AH74">
        <v>3.2720865182719994</v>
      </c>
      <c r="AI74">
        <v>2.456852582912</v>
      </c>
      <c r="AJ74">
        <v>2.1173450055679996</v>
      </c>
      <c r="AK74">
        <v>1.8270997222399998</v>
      </c>
      <c r="AL74">
        <v>1.5701054187519998</v>
      </c>
      <c r="AM74">
        <v>1.332799609856</v>
      </c>
      <c r="AN74">
        <v>1.3464700820479998</v>
      </c>
      <c r="AO74">
        <v>1.1968114263039999</v>
      </c>
      <c r="AP74">
        <v>1.1975414630399999</v>
      </c>
      <c r="AQ74">
        <v>1.5714113858559999</v>
      </c>
      <c r="AR74">
        <f t="shared" si="10"/>
        <v>57.077060236818198</v>
      </c>
      <c r="AS74">
        <v>16.494399999999999</v>
      </c>
      <c r="AT74">
        <f t="shared" si="11"/>
        <v>13.19552</v>
      </c>
      <c r="AU74">
        <f t="shared" si="12"/>
        <v>0.77376588196721297</v>
      </c>
      <c r="AV74">
        <f t="shared" si="13"/>
        <v>1.3556512524590161</v>
      </c>
      <c r="AW74" s="59">
        <v>0.13354740000000001</v>
      </c>
    </row>
    <row r="75" spans="1:49" x14ac:dyDescent="0.3">
      <c r="A75" t="s">
        <v>40</v>
      </c>
      <c r="B75">
        <v>2</v>
      </c>
      <c r="C75">
        <v>14</v>
      </c>
      <c r="D75">
        <v>129.44534679400104</v>
      </c>
      <c r="E75">
        <v>37.736832565267029</v>
      </c>
      <c r="F75">
        <v>10.087853936368317</v>
      </c>
      <c r="G75">
        <v>1.3348513296213325</v>
      </c>
      <c r="H75">
        <v>1.2563005926768003</v>
      </c>
      <c r="I75">
        <v>1.1429672555028791</v>
      </c>
      <c r="J75">
        <v>1.0271099381987008</v>
      </c>
      <c r="K75">
        <v>0.9435977526728343</v>
      </c>
      <c r="L75">
        <v>0.86111178508285524</v>
      </c>
      <c r="M75">
        <v>0.94485781192489049</v>
      </c>
      <c r="N75">
        <v>0.85236433343805651</v>
      </c>
      <c r="O75">
        <v>0.76849618879411541</v>
      </c>
      <c r="P75">
        <v>0.95619694845585135</v>
      </c>
      <c r="Q75">
        <f t="shared" si="7"/>
        <v>10087.853936368318</v>
      </c>
      <c r="R75">
        <v>6.9326426300000001</v>
      </c>
      <c r="S75">
        <v>0.93256829663229857</v>
      </c>
      <c r="T75">
        <v>0.58280408931958771</v>
      </c>
      <c r="U75">
        <v>226.78409561600003</v>
      </c>
      <c r="V75">
        <f t="shared" si="8"/>
        <v>9.9666651202559997</v>
      </c>
      <c r="W75">
        <v>1.3962385648639999</v>
      </c>
      <c r="X75">
        <v>1.2713190430719998</v>
      </c>
      <c r="Y75">
        <v>1.1466526156799999</v>
      </c>
      <c r="Z75">
        <v>1.0083595857919998</v>
      </c>
      <c r="AA75">
        <v>0.89511165286399985</v>
      </c>
      <c r="AB75">
        <v>0.8026737039359999</v>
      </c>
      <c r="AC75">
        <v>0.89605653862400003</v>
      </c>
      <c r="AD75">
        <v>0.8309617838079999</v>
      </c>
      <c r="AE75">
        <v>0.7675228288</v>
      </c>
      <c r="AF75">
        <v>0.95176880281599996</v>
      </c>
      <c r="AG75">
        <f t="shared" si="9"/>
        <v>16.673959184895999</v>
      </c>
      <c r="AH75">
        <v>3.2689380239360002</v>
      </c>
      <c r="AI75">
        <v>2.3545180805119998</v>
      </c>
      <c r="AJ75">
        <v>1.9879249029119999</v>
      </c>
      <c r="AK75">
        <v>1.6703825448959999</v>
      </c>
      <c r="AL75">
        <v>1.4726179553279999</v>
      </c>
      <c r="AM75">
        <v>1.2524292019199998</v>
      </c>
      <c r="AN75">
        <v>1.238370651648</v>
      </c>
      <c r="AO75">
        <v>1.1043217336319999</v>
      </c>
      <c r="AP75">
        <v>1.0336251560959999</v>
      </c>
      <c r="AQ75">
        <v>1.2908309340159998</v>
      </c>
      <c r="AR75">
        <f t="shared" si="10"/>
        <v>59.773836613947338</v>
      </c>
      <c r="AS75">
        <v>17.648799999999998</v>
      </c>
      <c r="AT75">
        <f t="shared" si="11"/>
        <v>14.119039999999998</v>
      </c>
      <c r="AU75">
        <f t="shared" si="12"/>
        <v>0.70590246364172071</v>
      </c>
      <c r="AV75">
        <f t="shared" si="13"/>
        <v>1.1809555879787861</v>
      </c>
      <c r="AW75" s="59">
        <v>0.12428367</v>
      </c>
    </row>
    <row r="76" spans="1:49" x14ac:dyDescent="0.3">
      <c r="A76" t="s">
        <v>40</v>
      </c>
      <c r="B76">
        <v>3</v>
      </c>
      <c r="C76">
        <v>14</v>
      </c>
      <c r="D76">
        <v>136.8597872780004</v>
      </c>
      <c r="E76">
        <v>38.891980255470251</v>
      </c>
      <c r="F76">
        <v>10.128121411800073</v>
      </c>
      <c r="G76">
        <v>1.2495893226759989</v>
      </c>
      <c r="H76">
        <v>1.1763722458878629</v>
      </c>
      <c r="I76">
        <v>1.1084614752462194</v>
      </c>
      <c r="J76">
        <v>1.0249401153704358</v>
      </c>
      <c r="K76">
        <v>0.94789786700922418</v>
      </c>
      <c r="L76">
        <v>0.87361739730272081</v>
      </c>
      <c r="M76">
        <v>0.99207491248641855</v>
      </c>
      <c r="N76">
        <v>0.88814087401085717</v>
      </c>
      <c r="O76">
        <v>0.8455632269085076</v>
      </c>
      <c r="P76">
        <v>1.0214639749018273</v>
      </c>
      <c r="Q76">
        <f t="shared" si="7"/>
        <v>10128.121411800073</v>
      </c>
      <c r="R76">
        <v>7.6186736000000002</v>
      </c>
      <c r="S76">
        <v>0.95798580371134023</v>
      </c>
      <c r="T76">
        <v>0.59101374460481471</v>
      </c>
      <c r="U76">
        <v>228.01745428800001</v>
      </c>
      <c r="V76">
        <f t="shared" si="8"/>
        <v>9.8985253585919981</v>
      </c>
      <c r="W76">
        <v>1.3007792312319999</v>
      </c>
      <c r="X76">
        <v>1.1838574924799998</v>
      </c>
      <c r="Y76">
        <v>1.1087165772799998</v>
      </c>
      <c r="Z76">
        <v>0.98900855039999991</v>
      </c>
      <c r="AA76">
        <v>0.88659080806399992</v>
      </c>
      <c r="AB76">
        <v>0.80717428479999997</v>
      </c>
      <c r="AC76">
        <v>0.93451226419199984</v>
      </c>
      <c r="AD76">
        <v>0.85685165363199989</v>
      </c>
      <c r="AE76">
        <v>0.81747803903999983</v>
      </c>
      <c r="AF76">
        <v>1.013556457472</v>
      </c>
      <c r="AG76">
        <f t="shared" si="9"/>
        <v>16.712497025535999</v>
      </c>
      <c r="AH76">
        <v>3.0019819248639998</v>
      </c>
      <c r="AI76">
        <v>2.2217402588159993</v>
      </c>
      <c r="AJ76">
        <v>1.9752195640319998</v>
      </c>
      <c r="AK76">
        <v>1.7381556008959995</v>
      </c>
      <c r="AL76">
        <v>1.5423100293119998</v>
      </c>
      <c r="AM76">
        <v>1.2741626992639998</v>
      </c>
      <c r="AN76">
        <v>1.2948376995839999</v>
      </c>
      <c r="AO76">
        <v>1.1529203578880001</v>
      </c>
      <c r="AP76">
        <v>1.1199427199999998</v>
      </c>
      <c r="AQ76">
        <v>1.39122617088</v>
      </c>
      <c r="AR76">
        <f t="shared" si="10"/>
        <v>59.228284938315703</v>
      </c>
      <c r="AS76">
        <v>17.638400000000001</v>
      </c>
      <c r="AT76">
        <f t="shared" si="11"/>
        <v>14.110720000000001</v>
      </c>
      <c r="AU76">
        <f t="shared" si="12"/>
        <v>0.7014897438679244</v>
      </c>
      <c r="AV76">
        <f t="shared" si="13"/>
        <v>1.1843830099056603</v>
      </c>
      <c r="AW76" s="59">
        <v>0.12921294</v>
      </c>
    </row>
    <row r="77" spans="1:49" x14ac:dyDescent="0.3">
      <c r="A77" t="s">
        <v>40</v>
      </c>
      <c r="B77">
        <v>4</v>
      </c>
      <c r="C77">
        <v>14</v>
      </c>
      <c r="D77">
        <v>138.26637071899859</v>
      </c>
      <c r="E77">
        <v>39.649145652704476</v>
      </c>
      <c r="F77">
        <v>9.9598811521381787</v>
      </c>
      <c r="G77">
        <v>1.2186456590804386</v>
      </c>
      <c r="H77">
        <v>1.1685820919094247</v>
      </c>
      <c r="I77">
        <v>1.1360012095982981</v>
      </c>
      <c r="J77">
        <v>0.99802906214010956</v>
      </c>
      <c r="K77">
        <v>0.89054154967987786</v>
      </c>
      <c r="L77">
        <v>0.85483339243030299</v>
      </c>
      <c r="M77">
        <v>0.98759803586500394</v>
      </c>
      <c r="N77">
        <v>0.89469307607383364</v>
      </c>
      <c r="O77">
        <v>0.85076233874084262</v>
      </c>
      <c r="P77">
        <v>0.96019473662004562</v>
      </c>
      <c r="Q77">
        <f t="shared" si="7"/>
        <v>9959.8811521381795</v>
      </c>
      <c r="R77">
        <v>6.4545853299999996</v>
      </c>
      <c r="S77">
        <v>0.9468487153264642</v>
      </c>
      <c r="T77">
        <v>0.57621529154639173</v>
      </c>
      <c r="U77">
        <v>226.16472611200001</v>
      </c>
      <c r="V77">
        <f t="shared" si="8"/>
        <v>9.9084815298559974</v>
      </c>
      <c r="W77">
        <v>1.30978601728</v>
      </c>
      <c r="X77">
        <v>1.202390751744</v>
      </c>
      <c r="Y77">
        <v>1.1515457740799999</v>
      </c>
      <c r="Z77">
        <v>0.98822789478399975</v>
      </c>
      <c r="AA77">
        <v>0.85112722073599989</v>
      </c>
      <c r="AB77">
        <v>0.79842734233599999</v>
      </c>
      <c r="AC77">
        <v>0.93782723839999982</v>
      </c>
      <c r="AD77">
        <v>0.86412727398399991</v>
      </c>
      <c r="AE77">
        <v>0.82293700403199987</v>
      </c>
      <c r="AF77">
        <v>0.9820850124799998</v>
      </c>
      <c r="AG77">
        <f t="shared" si="9"/>
        <v>17.059349964799996</v>
      </c>
      <c r="AH77">
        <v>3.0716098815999997</v>
      </c>
      <c r="AI77">
        <v>2.2663084953599997</v>
      </c>
      <c r="AJ77">
        <v>2.1102583623679996</v>
      </c>
      <c r="AK77">
        <v>1.8006710425599999</v>
      </c>
      <c r="AL77">
        <v>1.5108768296959996</v>
      </c>
      <c r="AM77">
        <v>1.260673330176</v>
      </c>
      <c r="AN77">
        <v>1.3150301332479999</v>
      </c>
      <c r="AO77">
        <v>1.1581138549759999</v>
      </c>
      <c r="AP77">
        <v>1.1485142655999998</v>
      </c>
      <c r="AQ77">
        <v>1.4172937692159997</v>
      </c>
      <c r="AR77">
        <f t="shared" si="10"/>
        <v>58.082409648087463</v>
      </c>
      <c r="AS77">
        <v>17.576000000000001</v>
      </c>
      <c r="AT77">
        <f t="shared" si="11"/>
        <v>14.0608</v>
      </c>
      <c r="AU77">
        <f t="shared" si="12"/>
        <v>0.70468831999999981</v>
      </c>
      <c r="AV77">
        <f t="shared" si="13"/>
        <v>1.2132559999999997</v>
      </c>
      <c r="AW77" s="59">
        <v>0.12558883000000001</v>
      </c>
    </row>
    <row r="78" spans="1:49" x14ac:dyDescent="0.3">
      <c r="A78" t="s">
        <v>40</v>
      </c>
      <c r="B78">
        <v>5</v>
      </c>
      <c r="C78">
        <v>14</v>
      </c>
      <c r="D78">
        <v>140.82909258200053</v>
      </c>
      <c r="E78">
        <v>39.881075966462163</v>
      </c>
      <c r="F78">
        <v>10.13665434195986</v>
      </c>
      <c r="G78">
        <v>1.3294319083386699</v>
      </c>
      <c r="H78">
        <v>1.2293796632085596</v>
      </c>
      <c r="I78">
        <v>1.1425174268638052</v>
      </c>
      <c r="J78">
        <v>1.0271486812736486</v>
      </c>
      <c r="K78">
        <v>0.92596709770397911</v>
      </c>
      <c r="L78">
        <v>0.87731047687741093</v>
      </c>
      <c r="M78">
        <v>0.98538848336562002</v>
      </c>
      <c r="N78">
        <v>0.86227788753432688</v>
      </c>
      <c r="O78">
        <v>0.79375871553297883</v>
      </c>
      <c r="P78">
        <v>0.96347400126086036</v>
      </c>
      <c r="Q78">
        <f t="shared" si="7"/>
        <v>10136.65434195986</v>
      </c>
      <c r="R78">
        <v>6.6325051899999998</v>
      </c>
      <c r="S78">
        <v>0.99439906639175257</v>
      </c>
      <c r="T78">
        <v>0.59527333443298969</v>
      </c>
      <c r="U78">
        <v>220.351280656</v>
      </c>
      <c r="V78">
        <f t="shared" si="8"/>
        <v>10.199832554495998</v>
      </c>
      <c r="W78">
        <v>1.4060822497279999</v>
      </c>
      <c r="X78">
        <v>1.2557599242239998</v>
      </c>
      <c r="Y78">
        <v>1.1583073315839998</v>
      </c>
      <c r="Z78">
        <v>1.0295643970559998</v>
      </c>
      <c r="AA78">
        <v>0.89599354623999994</v>
      </c>
      <c r="AB78">
        <v>0.8371732828159999</v>
      </c>
      <c r="AC78">
        <v>0.95639199385599993</v>
      </c>
      <c r="AD78">
        <v>0.85781341235200004</v>
      </c>
      <c r="AE78">
        <v>0.81125191679999997</v>
      </c>
      <c r="AF78">
        <v>0.99149449983999993</v>
      </c>
      <c r="AG78">
        <f t="shared" si="9"/>
        <v>17.275519579135999</v>
      </c>
      <c r="AH78">
        <v>3.1530286627839996</v>
      </c>
      <c r="AI78">
        <v>2.294836171264</v>
      </c>
      <c r="AJ78">
        <v>2.0481467468799996</v>
      </c>
      <c r="AK78">
        <v>1.8291447249919996</v>
      </c>
      <c r="AL78">
        <v>1.5952202572800001</v>
      </c>
      <c r="AM78">
        <v>1.3434059525120001</v>
      </c>
      <c r="AN78">
        <v>1.3340122132479999</v>
      </c>
      <c r="AO78">
        <v>1.1688304343039999</v>
      </c>
      <c r="AP78">
        <v>1.1330698828799999</v>
      </c>
      <c r="AQ78">
        <v>1.3758245329919998</v>
      </c>
      <c r="AR78">
        <f t="shared" si="10"/>
        <v>59.042117418074916</v>
      </c>
      <c r="AS78">
        <v>17.9192</v>
      </c>
      <c r="AT78">
        <f t="shared" si="11"/>
        <v>14.335360000000001</v>
      </c>
      <c r="AU78">
        <f t="shared" si="12"/>
        <v>0.71151561973302357</v>
      </c>
      <c r="AV78">
        <f t="shared" si="13"/>
        <v>1.2050984125362738</v>
      </c>
      <c r="AW78" s="59">
        <v>0.13581898000000001</v>
      </c>
    </row>
    <row r="79" spans="1:49" x14ac:dyDescent="0.3">
      <c r="A79" t="s">
        <v>40</v>
      </c>
      <c r="B79">
        <v>6</v>
      </c>
      <c r="C79">
        <v>14</v>
      </c>
      <c r="D79">
        <v>124.22094870599963</v>
      </c>
      <c r="E79">
        <v>36.215951788166905</v>
      </c>
      <c r="F79">
        <v>9.473720820601244</v>
      </c>
      <c r="G79">
        <v>1.200019031502884</v>
      </c>
      <c r="H79">
        <v>1.1653296357817842</v>
      </c>
      <c r="I79">
        <v>1.0446740799583898</v>
      </c>
      <c r="J79">
        <v>0.96668536322052412</v>
      </c>
      <c r="K79">
        <v>0.87583924142036329</v>
      </c>
      <c r="L79">
        <v>0.81385067048227888</v>
      </c>
      <c r="M79">
        <v>0.92239324356303887</v>
      </c>
      <c r="N79">
        <v>0.83889267381600541</v>
      </c>
      <c r="O79">
        <v>0.75032029418731949</v>
      </c>
      <c r="P79">
        <v>0.89571658666865517</v>
      </c>
      <c r="Q79">
        <f t="shared" si="7"/>
        <v>9473.7208206012438</v>
      </c>
      <c r="R79">
        <v>7.4543714899999998</v>
      </c>
      <c r="S79">
        <v>0.91348981113402061</v>
      </c>
      <c r="T79">
        <v>0.55381241924399005</v>
      </c>
      <c r="U79">
        <v>220.30054321600002</v>
      </c>
      <c r="V79">
        <f t="shared" si="8"/>
        <v>9.372528828415998</v>
      </c>
      <c r="W79">
        <v>1.2749467294719996</v>
      </c>
      <c r="X79">
        <v>1.1898845137919998</v>
      </c>
      <c r="Y79">
        <v>1.0495791022079999</v>
      </c>
      <c r="Z79">
        <v>0.94684077363199992</v>
      </c>
      <c r="AA79">
        <v>0.82179976652799991</v>
      </c>
      <c r="AB79">
        <v>0.75098620313599984</v>
      </c>
      <c r="AC79">
        <v>0.86611040921599991</v>
      </c>
      <c r="AD79">
        <v>0.80954099865599993</v>
      </c>
      <c r="AE79">
        <v>0.74336974899199992</v>
      </c>
      <c r="AF79">
        <v>0.91947058278399996</v>
      </c>
      <c r="AG79">
        <f t="shared" si="9"/>
        <v>15.988594172927996</v>
      </c>
      <c r="AH79">
        <v>2.9933508433919997</v>
      </c>
      <c r="AI79">
        <v>2.2214342958079998</v>
      </c>
      <c r="AJ79">
        <v>1.892036996096</v>
      </c>
      <c r="AK79">
        <v>1.6357221104640001</v>
      </c>
      <c r="AL79">
        <v>1.438338849792</v>
      </c>
      <c r="AM79">
        <v>1.2053525186559999</v>
      </c>
      <c r="AN79">
        <v>1.2167136450559999</v>
      </c>
      <c r="AO79">
        <v>1.086056192</v>
      </c>
      <c r="AP79">
        <v>1.0224158863359998</v>
      </c>
      <c r="AQ79">
        <v>1.2771728353279999</v>
      </c>
      <c r="AR79">
        <f t="shared" si="10"/>
        <v>58.620093343075972</v>
      </c>
      <c r="AS79">
        <v>17.4512</v>
      </c>
      <c r="AT79">
        <f t="shared" si="11"/>
        <v>13.96096</v>
      </c>
      <c r="AU79">
        <f t="shared" si="12"/>
        <v>0.67133842002383781</v>
      </c>
      <c r="AV79">
        <f t="shared" si="13"/>
        <v>1.145236013349225</v>
      </c>
      <c r="AW79" s="59">
        <v>0.11677435</v>
      </c>
    </row>
    <row r="80" spans="1:49" x14ac:dyDescent="0.3">
      <c r="A80" t="s">
        <v>40</v>
      </c>
      <c r="B80">
        <v>1</v>
      </c>
      <c r="C80">
        <v>16</v>
      </c>
      <c r="D80">
        <v>151.80212395799973</v>
      </c>
      <c r="E80">
        <v>41.80493952869687</v>
      </c>
      <c r="F80">
        <v>10.710682667726649</v>
      </c>
      <c r="G80">
        <v>1.2784421662019789</v>
      </c>
      <c r="H80">
        <v>1.2737422253951645</v>
      </c>
      <c r="I80">
        <v>1.1633137487317606</v>
      </c>
      <c r="J80">
        <v>1.0802638267042124</v>
      </c>
      <c r="K80">
        <v>0.99238961006442539</v>
      </c>
      <c r="L80">
        <v>0.95606289480661588</v>
      </c>
      <c r="M80">
        <v>1.0530990791688848</v>
      </c>
      <c r="N80">
        <v>0.91604490646358672</v>
      </c>
      <c r="O80">
        <v>0.86718449488921456</v>
      </c>
      <c r="P80">
        <v>1.130139715300807</v>
      </c>
      <c r="Q80">
        <f t="shared" si="7"/>
        <v>10710.682667726649</v>
      </c>
      <c r="R80">
        <v>6.9903793500000004</v>
      </c>
      <c r="S80">
        <v>1.0054836079725049</v>
      </c>
      <c r="T80">
        <v>0.60674530996563947</v>
      </c>
      <c r="U80">
        <v>226.05058642400002</v>
      </c>
      <c r="V80">
        <f t="shared" si="8"/>
        <v>10.59735499264</v>
      </c>
      <c r="W80">
        <v>1.361352032768</v>
      </c>
      <c r="X80">
        <v>1.2908466821119997</v>
      </c>
      <c r="Y80">
        <v>1.1747010995199998</v>
      </c>
      <c r="Z80">
        <v>1.0573091676159998</v>
      </c>
      <c r="AA80">
        <v>0.92876983347199993</v>
      </c>
      <c r="AB80">
        <v>0.88880229068799999</v>
      </c>
      <c r="AC80">
        <v>1.0005226583039999</v>
      </c>
      <c r="AD80">
        <v>0.89265045043199986</v>
      </c>
      <c r="AE80">
        <v>0.8598617896959998</v>
      </c>
      <c r="AF80">
        <v>1.1425389880319998</v>
      </c>
      <c r="AG80">
        <f t="shared" si="9"/>
        <v>18.782679858175999</v>
      </c>
      <c r="AH80">
        <v>3.5048714987519998</v>
      </c>
      <c r="AI80">
        <v>2.5468012078079996</v>
      </c>
      <c r="AJ80">
        <v>2.2228246277119998</v>
      </c>
      <c r="AK80">
        <v>1.9228425215999998</v>
      </c>
      <c r="AL80">
        <v>1.6404240419839999</v>
      </c>
      <c r="AM80">
        <v>1.3959269775359997</v>
      </c>
      <c r="AN80">
        <v>1.4129439201279999</v>
      </c>
      <c r="AO80">
        <v>1.2651862845440001</v>
      </c>
      <c r="AP80">
        <v>1.2432435624959999</v>
      </c>
      <c r="AQ80">
        <v>1.6276152156159998</v>
      </c>
      <c r="AR80">
        <f t="shared" si="10"/>
        <v>56.420889205685029</v>
      </c>
      <c r="AS80">
        <v>18.189599999999999</v>
      </c>
      <c r="AT80">
        <f t="shared" si="11"/>
        <v>14.551679999999999</v>
      </c>
      <c r="AU80">
        <f t="shared" si="12"/>
        <v>0.72825646197827332</v>
      </c>
      <c r="AV80">
        <f t="shared" si="13"/>
        <v>1.2907567963407662</v>
      </c>
      <c r="AW80" s="59">
        <v>0.13956001000000001</v>
      </c>
    </row>
    <row r="81" spans="1:49" x14ac:dyDescent="0.3">
      <c r="A81" t="s">
        <v>40</v>
      </c>
      <c r="B81">
        <v>2</v>
      </c>
      <c r="C81">
        <v>16</v>
      </c>
      <c r="D81">
        <v>137.71395401600151</v>
      </c>
      <c r="E81">
        <v>39.821430798715241</v>
      </c>
      <c r="F81">
        <v>10.361911011403603</v>
      </c>
      <c r="G81">
        <v>1.3087319340570498</v>
      </c>
      <c r="H81">
        <v>1.3297266741217411</v>
      </c>
      <c r="I81">
        <v>1.1722256345799524</v>
      </c>
      <c r="J81">
        <v>1.084263478979631</v>
      </c>
      <c r="K81">
        <v>1.0009572438346004</v>
      </c>
      <c r="L81">
        <v>0.89790203340033914</v>
      </c>
      <c r="M81">
        <v>0.97576019104985856</v>
      </c>
      <c r="N81">
        <v>0.84589271502616858</v>
      </c>
      <c r="O81">
        <v>0.77575462631882619</v>
      </c>
      <c r="P81">
        <v>0.97069648003543485</v>
      </c>
      <c r="Q81">
        <f t="shared" si="7"/>
        <v>10361.911011403603</v>
      </c>
      <c r="R81">
        <v>5.4270156800000002</v>
      </c>
      <c r="S81">
        <v>0.96126939821306212</v>
      </c>
      <c r="T81">
        <v>0.60058590460481465</v>
      </c>
      <c r="U81">
        <v>230.19174942399999</v>
      </c>
      <c r="V81">
        <f t="shared" si="8"/>
        <v>10.256701178879998</v>
      </c>
      <c r="W81">
        <v>1.3746501749759998</v>
      </c>
      <c r="X81">
        <v>1.3439807580159997</v>
      </c>
      <c r="Y81">
        <v>1.1809294714879999</v>
      </c>
      <c r="Z81">
        <v>1.0608299919359998</v>
      </c>
      <c r="AA81">
        <v>0.94802750515199996</v>
      </c>
      <c r="AB81">
        <v>0.83768509593599993</v>
      </c>
      <c r="AC81">
        <v>0.92690480895999983</v>
      </c>
      <c r="AD81">
        <v>0.82746120704000004</v>
      </c>
      <c r="AE81">
        <v>0.77408528537599997</v>
      </c>
      <c r="AF81">
        <v>0.98214687999999994</v>
      </c>
      <c r="AG81">
        <f t="shared" si="9"/>
        <v>17.357148709888001</v>
      </c>
      <c r="AH81">
        <v>3.4102445644799997</v>
      </c>
      <c r="AI81">
        <v>2.4575331256319997</v>
      </c>
      <c r="AJ81">
        <v>2.0454706954240001</v>
      </c>
      <c r="AK81">
        <v>1.7341004661759998</v>
      </c>
      <c r="AL81">
        <v>1.5343347435519998</v>
      </c>
      <c r="AM81">
        <v>1.3033090503679996</v>
      </c>
      <c r="AN81">
        <v>1.2914327362559999</v>
      </c>
      <c r="AO81">
        <v>1.1455075041279998</v>
      </c>
      <c r="AP81">
        <v>1.078527477248</v>
      </c>
      <c r="AQ81">
        <v>1.3566883466239996</v>
      </c>
      <c r="AR81">
        <f t="shared" si="10"/>
        <v>59.092085631766075</v>
      </c>
      <c r="AS81">
        <v>17.9816</v>
      </c>
      <c r="AT81">
        <f t="shared" si="11"/>
        <v>14.385280000000002</v>
      </c>
      <c r="AU81">
        <f t="shared" si="12"/>
        <v>0.71299975939849602</v>
      </c>
      <c r="AV81">
        <f t="shared" si="13"/>
        <v>1.2065909533834587</v>
      </c>
      <c r="AW81" s="59">
        <v>0.13287061</v>
      </c>
    </row>
    <row r="82" spans="1:49" x14ac:dyDescent="0.3">
      <c r="A82" t="s">
        <v>40</v>
      </c>
      <c r="B82">
        <v>3</v>
      </c>
      <c r="C82">
        <v>16</v>
      </c>
      <c r="D82">
        <v>136.32195941200001</v>
      </c>
      <c r="E82">
        <v>39.741870469282368</v>
      </c>
      <c r="F82">
        <v>10.155640936841788</v>
      </c>
      <c r="G82">
        <v>1.1822629953263366</v>
      </c>
      <c r="H82">
        <v>1.2427160466479086</v>
      </c>
      <c r="I82">
        <v>1.0987400967811947</v>
      </c>
      <c r="J82">
        <v>1.0360653073620365</v>
      </c>
      <c r="K82">
        <v>0.96294441661080343</v>
      </c>
      <c r="L82">
        <v>0.89118186294326196</v>
      </c>
      <c r="M82">
        <v>1.0112261949400216</v>
      </c>
      <c r="N82">
        <v>0.88556471135037562</v>
      </c>
      <c r="O82">
        <v>0.82588788459943507</v>
      </c>
      <c r="P82">
        <v>1.0190514202804133</v>
      </c>
      <c r="Q82">
        <f t="shared" si="7"/>
        <v>10155.640936841788</v>
      </c>
      <c r="R82">
        <v>6.02170293</v>
      </c>
      <c r="S82">
        <v>0.98143445498281412</v>
      </c>
      <c r="T82">
        <v>0.59722374542955692</v>
      </c>
      <c r="U82">
        <v>223.62467389599999</v>
      </c>
      <c r="V82">
        <f t="shared" si="8"/>
        <v>10.127796263935998</v>
      </c>
      <c r="W82">
        <v>1.26281169664</v>
      </c>
      <c r="X82">
        <v>1.2696677427199998</v>
      </c>
      <c r="Y82">
        <v>1.1254624276479999</v>
      </c>
      <c r="Z82">
        <v>1.0230604334079998</v>
      </c>
      <c r="AA82">
        <v>0.91399924428799983</v>
      </c>
      <c r="AB82">
        <v>0.83502816716799988</v>
      </c>
      <c r="AC82">
        <v>0.96424579430399993</v>
      </c>
      <c r="AD82">
        <v>0.86554572748799985</v>
      </c>
      <c r="AE82">
        <v>0.82535321190399991</v>
      </c>
      <c r="AF82">
        <v>1.0426218183680001</v>
      </c>
      <c r="AG82">
        <f t="shared" si="9"/>
        <v>17.380811348991998</v>
      </c>
      <c r="AH82">
        <v>3.1929320883199996</v>
      </c>
      <c r="AI82">
        <v>2.3319251870719997</v>
      </c>
      <c r="AJ82">
        <v>2.0162433541119995</v>
      </c>
      <c r="AK82">
        <v>1.783569735168</v>
      </c>
      <c r="AL82">
        <v>1.5862730890239998</v>
      </c>
      <c r="AM82">
        <v>1.3194688465919999</v>
      </c>
      <c r="AN82">
        <v>1.342003247104</v>
      </c>
      <c r="AO82">
        <v>1.1961961256959999</v>
      </c>
      <c r="AP82">
        <v>1.1555041704959996</v>
      </c>
      <c r="AQ82">
        <v>1.456695505408</v>
      </c>
      <c r="AR82">
        <f t="shared" si="10"/>
        <v>58.269985563840557</v>
      </c>
      <c r="AS82">
        <v>18.002399999999998</v>
      </c>
      <c r="AT82">
        <f t="shared" si="11"/>
        <v>14.401919999999999</v>
      </c>
      <c r="AU82">
        <f t="shared" si="12"/>
        <v>0.70322542160600809</v>
      </c>
      <c r="AV82">
        <f t="shared" si="13"/>
        <v>1.2068398761409589</v>
      </c>
      <c r="AW82" s="59">
        <v>0.13491944</v>
      </c>
    </row>
    <row r="83" spans="1:49" x14ac:dyDescent="0.3">
      <c r="A83" t="s">
        <v>40</v>
      </c>
      <c r="B83">
        <v>4</v>
      </c>
      <c r="C83">
        <v>16</v>
      </c>
      <c r="D83">
        <v>144.06729284300098</v>
      </c>
      <c r="E83">
        <v>40.912830417275593</v>
      </c>
      <c r="F83">
        <v>10.38554625595483</v>
      </c>
      <c r="G83">
        <v>1.2212957700734848</v>
      </c>
      <c r="H83">
        <v>1.2833923247863035</v>
      </c>
      <c r="I83">
        <v>1.2038011526563432</v>
      </c>
      <c r="J83">
        <v>1.0758727406581627</v>
      </c>
      <c r="K83">
        <v>0.96411267549257273</v>
      </c>
      <c r="L83">
        <v>0.91233936345249944</v>
      </c>
      <c r="M83">
        <v>1.0338517308463531</v>
      </c>
      <c r="N83">
        <v>0.89233305331931501</v>
      </c>
      <c r="O83">
        <v>0.80804105171766794</v>
      </c>
      <c r="P83">
        <v>0.99050639295212761</v>
      </c>
      <c r="Q83">
        <f t="shared" si="7"/>
        <v>10385.54625595483</v>
      </c>
      <c r="R83">
        <v>5.6598237999999998</v>
      </c>
      <c r="S83">
        <v>0.98901959312714405</v>
      </c>
      <c r="T83">
        <v>0.61463740786254661</v>
      </c>
      <c r="U83">
        <v>235.53136484800001</v>
      </c>
      <c r="V83">
        <f t="shared" si="8"/>
        <v>10.279876751871997</v>
      </c>
      <c r="W83">
        <v>1.2934608660479998</v>
      </c>
      <c r="X83">
        <v>1.304006466048</v>
      </c>
      <c r="Y83">
        <v>1.21182723584</v>
      </c>
      <c r="Z83">
        <v>1.0493923747839999</v>
      </c>
      <c r="AA83">
        <v>0.90724331110399992</v>
      </c>
      <c r="AB83">
        <v>0.84872113663999993</v>
      </c>
      <c r="AC83">
        <v>0.9781603619839998</v>
      </c>
      <c r="AD83">
        <v>0.86620827238399989</v>
      </c>
      <c r="AE83">
        <v>0.80826090342399992</v>
      </c>
      <c r="AF83">
        <v>1.012595823616</v>
      </c>
      <c r="AG83">
        <f t="shared" si="9"/>
        <v>17.540317064191996</v>
      </c>
      <c r="AH83">
        <v>3.1331489413119997</v>
      </c>
      <c r="AI83">
        <v>2.3499016386560001</v>
      </c>
      <c r="AJ83">
        <v>2.1466690851839996</v>
      </c>
      <c r="AK83">
        <v>1.835353974272</v>
      </c>
      <c r="AL83">
        <v>1.56331911424</v>
      </c>
      <c r="AM83">
        <v>1.3114440668159999</v>
      </c>
      <c r="AN83">
        <v>1.3598379658239999</v>
      </c>
      <c r="AO83">
        <v>1.194806918656</v>
      </c>
      <c r="AP83">
        <v>1.17637152256</v>
      </c>
      <c r="AQ83">
        <v>1.4694638366719999</v>
      </c>
      <c r="AR83">
        <f t="shared" si="10"/>
        <v>58.607131867975411</v>
      </c>
      <c r="AS83">
        <v>17.846399999999999</v>
      </c>
      <c r="AT83">
        <f t="shared" si="11"/>
        <v>14.27712</v>
      </c>
      <c r="AU83">
        <f t="shared" si="12"/>
        <v>0.72002453939393918</v>
      </c>
      <c r="AV83">
        <f t="shared" si="13"/>
        <v>1.2285612969696966</v>
      </c>
      <c r="AW83" s="59">
        <v>0.13912698000000001</v>
      </c>
    </row>
    <row r="84" spans="1:49" x14ac:dyDescent="0.3">
      <c r="A84" t="s">
        <v>40</v>
      </c>
      <c r="B84">
        <v>5</v>
      </c>
      <c r="C84">
        <v>16</v>
      </c>
      <c r="D84">
        <v>141.88349305299928</v>
      </c>
      <c r="E84">
        <v>40.871793429439983</v>
      </c>
      <c r="F84">
        <v>10.244881569521988</v>
      </c>
      <c r="G84">
        <v>1.3122314516595619</v>
      </c>
      <c r="H84">
        <v>1.2626192183295644</v>
      </c>
      <c r="I84">
        <v>1.1449010936012667</v>
      </c>
      <c r="J84">
        <v>1.0559071936119619</v>
      </c>
      <c r="K84">
        <v>0.96256286306653394</v>
      </c>
      <c r="L84">
        <v>0.90833114067026299</v>
      </c>
      <c r="M84">
        <v>1.0130486448828924</v>
      </c>
      <c r="N84">
        <v>0.84856132396005635</v>
      </c>
      <c r="O84">
        <v>0.76227015691909672</v>
      </c>
      <c r="P84">
        <v>0.97444848282079</v>
      </c>
      <c r="Q84">
        <f t="shared" si="7"/>
        <v>10244.881569521987</v>
      </c>
      <c r="R84">
        <v>4.1720079999999999</v>
      </c>
      <c r="S84">
        <v>1.0213051672852271</v>
      </c>
      <c r="T84">
        <v>0.60404623477662855</v>
      </c>
      <c r="U84">
        <v>219.35339410399999</v>
      </c>
      <c r="V84">
        <f t="shared" si="8"/>
        <v>10.262344621567999</v>
      </c>
      <c r="W84">
        <v>1.377439837696</v>
      </c>
      <c r="X84">
        <v>1.28632697856</v>
      </c>
      <c r="Y84">
        <v>1.17247949312</v>
      </c>
      <c r="Z84">
        <v>1.063270946816</v>
      </c>
      <c r="AA84">
        <v>0.93354488115199985</v>
      </c>
      <c r="AB84">
        <v>0.8661801507839999</v>
      </c>
      <c r="AC84">
        <v>0.97205909964799986</v>
      </c>
      <c r="AD84">
        <v>0.83506641254399994</v>
      </c>
      <c r="AE84">
        <v>0.77061283020799998</v>
      </c>
      <c r="AF84">
        <v>0.98536399103999983</v>
      </c>
      <c r="AG84">
        <f t="shared" si="9"/>
        <v>17.755870253055999</v>
      </c>
      <c r="AH84">
        <v>3.2912654494719997</v>
      </c>
      <c r="AI84">
        <v>2.3534190883839994</v>
      </c>
      <c r="AJ84">
        <v>2.0888432015359997</v>
      </c>
      <c r="AK84">
        <v>1.8815082690559994</v>
      </c>
      <c r="AL84">
        <v>1.6488976424959998</v>
      </c>
      <c r="AM84">
        <v>1.386926940672</v>
      </c>
      <c r="AN84">
        <v>1.358787342848</v>
      </c>
      <c r="AO84">
        <v>1.1942062412799999</v>
      </c>
      <c r="AP84">
        <v>1.148747112448</v>
      </c>
      <c r="AQ84">
        <v>1.403268964864</v>
      </c>
      <c r="AR84">
        <f t="shared" si="10"/>
        <v>57.796911530155647</v>
      </c>
      <c r="AS84">
        <v>18.1584</v>
      </c>
      <c r="AT84">
        <f t="shared" si="11"/>
        <v>14.526720000000001</v>
      </c>
      <c r="AU84">
        <f t="shared" si="12"/>
        <v>0.70644609530355085</v>
      </c>
      <c r="AV84">
        <f t="shared" si="13"/>
        <v>1.2222903899198165</v>
      </c>
      <c r="AW84" s="59">
        <v>0.14255924</v>
      </c>
    </row>
    <row r="85" spans="1:49" x14ac:dyDescent="0.3">
      <c r="A85" t="s">
        <v>40</v>
      </c>
      <c r="B85">
        <v>6</v>
      </c>
      <c r="C85">
        <v>16</v>
      </c>
      <c r="D85">
        <v>118.87874127699948</v>
      </c>
      <c r="E85">
        <v>36.118321873393036</v>
      </c>
      <c r="F85">
        <v>9.6140919128645876</v>
      </c>
      <c r="G85">
        <v>1.1956818553596289</v>
      </c>
      <c r="H85">
        <v>1.2229082275579854</v>
      </c>
      <c r="I85">
        <v>1.0735907080047762</v>
      </c>
      <c r="J85">
        <v>0.99717199431515136</v>
      </c>
      <c r="K85">
        <v>0.89792577508946791</v>
      </c>
      <c r="L85">
        <v>0.83009056495317268</v>
      </c>
      <c r="M85">
        <v>0.92649447046737587</v>
      </c>
      <c r="N85">
        <v>0.82409535024501634</v>
      </c>
      <c r="O85">
        <v>0.73288164977870951</v>
      </c>
      <c r="P85">
        <v>0.91325131709330298</v>
      </c>
      <c r="Q85">
        <f t="shared" si="7"/>
        <v>9614.0919128645874</v>
      </c>
      <c r="R85">
        <v>6.47365747</v>
      </c>
      <c r="S85">
        <v>0.93381910570446358</v>
      </c>
      <c r="T85">
        <v>0.56328329539518529</v>
      </c>
      <c r="U85">
        <v>221.96035191199999</v>
      </c>
      <c r="V85">
        <f t="shared" si="8"/>
        <v>9.5271312614399992</v>
      </c>
      <c r="W85">
        <v>1.2681907962879999</v>
      </c>
      <c r="X85">
        <v>1.2472098329599997</v>
      </c>
      <c r="Y85">
        <v>1.0773711170559999</v>
      </c>
      <c r="Z85">
        <v>0.97576102707199985</v>
      </c>
      <c r="AA85">
        <v>0.84692247910399987</v>
      </c>
      <c r="AB85">
        <v>0.77231024998399989</v>
      </c>
      <c r="AC85">
        <v>0.87553114521599995</v>
      </c>
      <c r="AD85">
        <v>0.80055221043199987</v>
      </c>
      <c r="AE85">
        <v>0.73003448627199996</v>
      </c>
      <c r="AF85">
        <v>0.93324791705599985</v>
      </c>
      <c r="AG85">
        <f t="shared" si="9"/>
        <v>16.371409014271997</v>
      </c>
      <c r="AH85">
        <v>3.0910092861439997</v>
      </c>
      <c r="AI85">
        <v>2.2714311260159996</v>
      </c>
      <c r="AJ85">
        <v>1.9234949427199999</v>
      </c>
      <c r="AK85">
        <v>1.6563037470719997</v>
      </c>
      <c r="AL85">
        <v>1.4779891809279999</v>
      </c>
      <c r="AM85">
        <v>1.2448667412479999</v>
      </c>
      <c r="AN85">
        <v>1.2439713495039997</v>
      </c>
      <c r="AO85">
        <v>1.1197863639039998</v>
      </c>
      <c r="AP85">
        <v>1.0385183144959997</v>
      </c>
      <c r="AQ85">
        <v>1.3040379622399998</v>
      </c>
      <c r="AR85">
        <f t="shared" si="10"/>
        <v>58.193715966259184</v>
      </c>
      <c r="AS85">
        <v>17.752800000000001</v>
      </c>
      <c r="AT85">
        <f t="shared" si="11"/>
        <v>14.202240000000002</v>
      </c>
      <c r="AU85">
        <f t="shared" si="12"/>
        <v>0.67081891739894539</v>
      </c>
      <c r="AV85">
        <f t="shared" si="13"/>
        <v>1.1527342879906264</v>
      </c>
      <c r="AW85" s="59">
        <v>0.12216436</v>
      </c>
    </row>
    <row r="86" spans="1:49" x14ac:dyDescent="0.3">
      <c r="A86" t="s">
        <v>40</v>
      </c>
      <c r="B86">
        <v>1</v>
      </c>
      <c r="C86">
        <v>18</v>
      </c>
      <c r="D86">
        <v>148.20986630699963</v>
      </c>
      <c r="E86">
        <v>42.35469569933371</v>
      </c>
      <c r="F86">
        <v>10.410770253807936</v>
      </c>
      <c r="G86">
        <v>1.2146664121967019</v>
      </c>
      <c r="H86">
        <v>1.2729692327770494</v>
      </c>
      <c r="I86">
        <v>1.1372964135691952</v>
      </c>
      <c r="J86">
        <v>1.0741144173419039</v>
      </c>
      <c r="K86">
        <v>0.99685165272356802</v>
      </c>
      <c r="L86">
        <v>0.92168273766790454</v>
      </c>
      <c r="M86">
        <v>1.0305664551062943</v>
      </c>
      <c r="N86">
        <v>0.91262543904929716</v>
      </c>
      <c r="O86">
        <v>0.80820190678718451</v>
      </c>
      <c r="P86">
        <v>1.0417955865888362</v>
      </c>
      <c r="Q86">
        <f t="shared" si="7"/>
        <v>10410.770253807936</v>
      </c>
      <c r="R86">
        <v>4.0138860699999999</v>
      </c>
      <c r="S86">
        <v>1.0112354619931234</v>
      </c>
      <c r="T86">
        <v>0.60520514501718581</v>
      </c>
      <c r="U86">
        <v>222.58584244000002</v>
      </c>
      <c r="V86">
        <f t="shared" si="8"/>
        <v>10.429597275136</v>
      </c>
      <c r="W86">
        <v>1.3167151795199998</v>
      </c>
      <c r="X86">
        <v>1.2931953981439999</v>
      </c>
      <c r="Y86">
        <v>1.1532758149119999</v>
      </c>
      <c r="Z86">
        <v>1.0680786155519999</v>
      </c>
      <c r="AA86">
        <v>0.94819510988799993</v>
      </c>
      <c r="AB86">
        <v>0.87190908313599991</v>
      </c>
      <c r="AC86">
        <v>0.98989381836799994</v>
      </c>
      <c r="AD86">
        <v>0.90212855449599982</v>
      </c>
      <c r="AE86">
        <v>0.81622044108799985</v>
      </c>
      <c r="AF86">
        <v>1.0699852600319999</v>
      </c>
      <c r="AG86">
        <f t="shared" si="9"/>
        <v>18.548686773759997</v>
      </c>
      <c r="AH86">
        <v>3.4095561477119993</v>
      </c>
      <c r="AI86">
        <v>2.4787986795519998</v>
      </c>
      <c r="AJ86">
        <v>2.1595352796159997</v>
      </c>
      <c r="AK86">
        <v>1.880258545152</v>
      </c>
      <c r="AL86">
        <v>1.6353554047999999</v>
      </c>
      <c r="AM86">
        <v>1.4106345743359998</v>
      </c>
      <c r="AN86">
        <v>1.4398517918719997</v>
      </c>
      <c r="AO86">
        <v>1.3184632181759999</v>
      </c>
      <c r="AP86">
        <v>1.23781721856</v>
      </c>
      <c r="AQ86">
        <v>1.5784159139839997</v>
      </c>
      <c r="AR86">
        <f t="shared" si="10"/>
        <v>56.228224684295647</v>
      </c>
      <c r="AS86">
        <v>18.231199999999998</v>
      </c>
      <c r="AT86">
        <f t="shared" si="11"/>
        <v>14.584959999999999</v>
      </c>
      <c r="AU86">
        <f t="shared" si="12"/>
        <v>0.71509262110667438</v>
      </c>
      <c r="AV86">
        <f t="shared" si="13"/>
        <v>1.2717680935539075</v>
      </c>
      <c r="AW86" s="59">
        <v>0.14151542</v>
      </c>
    </row>
    <row r="87" spans="1:49" x14ac:dyDescent="0.3">
      <c r="A87" t="s">
        <v>40</v>
      </c>
      <c r="B87">
        <v>2</v>
      </c>
      <c r="C87">
        <v>18</v>
      </c>
      <c r="D87">
        <v>138.82708922699965</v>
      </c>
      <c r="E87">
        <v>41.287257526556779</v>
      </c>
      <c r="F87">
        <v>10.545505962199739</v>
      </c>
      <c r="G87">
        <v>1.2753407429573616</v>
      </c>
      <c r="H87">
        <v>1.3655792808265212</v>
      </c>
      <c r="I87">
        <v>1.2211779639849287</v>
      </c>
      <c r="J87">
        <v>1.1239229201280208</v>
      </c>
      <c r="K87">
        <v>1.033173193975077</v>
      </c>
      <c r="L87">
        <v>0.91758836315697068</v>
      </c>
      <c r="M87">
        <v>0.98935439332045849</v>
      </c>
      <c r="N87">
        <v>0.89676262059262712</v>
      </c>
      <c r="O87">
        <v>0.7764476001692826</v>
      </c>
      <c r="P87">
        <v>0.94615888308849194</v>
      </c>
      <c r="Q87">
        <f t="shared" si="7"/>
        <v>10545.505962199739</v>
      </c>
      <c r="R87">
        <v>4.6105068600000001</v>
      </c>
      <c r="S87">
        <v>0.9720319686597938</v>
      </c>
      <c r="T87">
        <v>0.60917979271477285</v>
      </c>
      <c r="U87">
        <v>230.87738408800001</v>
      </c>
      <c r="V87">
        <f t="shared" si="8"/>
        <v>10.473335362047997</v>
      </c>
      <c r="W87">
        <v>1.3715039303679999</v>
      </c>
      <c r="X87">
        <v>1.3769932666879998</v>
      </c>
      <c r="Y87">
        <v>1.2265832017919998</v>
      </c>
      <c r="Z87">
        <v>1.1009392675839997</v>
      </c>
      <c r="AA87">
        <v>0.97602537011199986</v>
      </c>
      <c r="AB87">
        <v>0.85832297574399985</v>
      </c>
      <c r="AC87">
        <v>0.9421579647999998</v>
      </c>
      <c r="AD87">
        <v>0.88017120921599989</v>
      </c>
      <c r="AE87">
        <v>0.77573433599999986</v>
      </c>
      <c r="AF87">
        <v>0.96490383974399996</v>
      </c>
      <c r="AG87">
        <f t="shared" si="9"/>
        <v>17.923868691456001</v>
      </c>
      <c r="AH87">
        <v>3.5831957790719997</v>
      </c>
      <c r="AI87">
        <v>2.513832568832</v>
      </c>
      <c r="AJ87">
        <v>2.0947734845439996</v>
      </c>
      <c r="AK87">
        <v>1.773105125376</v>
      </c>
      <c r="AL87">
        <v>1.5745148856319997</v>
      </c>
      <c r="AM87">
        <v>1.3551630310399996</v>
      </c>
      <c r="AN87">
        <v>1.3446702996479998</v>
      </c>
      <c r="AO87">
        <v>1.2143649290239997</v>
      </c>
      <c r="AP87">
        <v>1.1021541207039998</v>
      </c>
      <c r="AQ87">
        <v>1.3680944675839997</v>
      </c>
      <c r="AR87">
        <f t="shared" si="10"/>
        <v>58.432337026885584</v>
      </c>
      <c r="AS87">
        <v>18.179199999999998</v>
      </c>
      <c r="AT87">
        <f t="shared" si="11"/>
        <v>14.54336</v>
      </c>
      <c r="AU87">
        <f t="shared" si="12"/>
        <v>0.7201455070938213</v>
      </c>
      <c r="AV87">
        <f t="shared" si="13"/>
        <v>1.2324434443935928</v>
      </c>
      <c r="AW87" s="59">
        <v>0.13686856999999999</v>
      </c>
    </row>
    <row r="88" spans="1:49" x14ac:dyDescent="0.3">
      <c r="A88" t="s">
        <v>40</v>
      </c>
      <c r="B88">
        <v>3</v>
      </c>
      <c r="C88">
        <v>18</v>
      </c>
      <c r="D88">
        <v>142.13267770699957</v>
      </c>
      <c r="E88">
        <v>41.706763659332537</v>
      </c>
      <c r="F88">
        <v>10.312151422332121</v>
      </c>
      <c r="G88">
        <v>1.1942802845359273</v>
      </c>
      <c r="H88">
        <v>1.2944517185843447</v>
      </c>
      <c r="I88">
        <v>1.1443453355295048</v>
      </c>
      <c r="J88">
        <v>1.0630075272159418</v>
      </c>
      <c r="K88">
        <v>0.97635572735979892</v>
      </c>
      <c r="L88">
        <v>0.89778663048687168</v>
      </c>
      <c r="M88">
        <v>1.0172446417550485</v>
      </c>
      <c r="N88">
        <v>0.88841664037149704</v>
      </c>
      <c r="O88">
        <v>0.81694844666922739</v>
      </c>
      <c r="P88">
        <v>1.0193144698239589</v>
      </c>
      <c r="Q88">
        <f t="shared" si="7"/>
        <v>10312.151422332121</v>
      </c>
      <c r="R88">
        <v>3.5990960599999999</v>
      </c>
      <c r="S88">
        <v>1.0009348481099694</v>
      </c>
      <c r="T88">
        <v>0.59455956670790744</v>
      </c>
      <c r="U88">
        <v>220.649460616</v>
      </c>
      <c r="V88">
        <f t="shared" si="8"/>
        <v>10.370759013888</v>
      </c>
      <c r="W88">
        <v>1.2954552499199998</v>
      </c>
      <c r="X88">
        <v>1.3183473571839999</v>
      </c>
      <c r="Y88">
        <v>1.1782759173119999</v>
      </c>
      <c r="Z88">
        <v>1.0617984998399999</v>
      </c>
      <c r="AA88">
        <v>0.94038742886399995</v>
      </c>
      <c r="AB88">
        <v>0.85424646860799991</v>
      </c>
      <c r="AC88">
        <v>0.98086341017599987</v>
      </c>
      <c r="AD88">
        <v>0.87853903155199986</v>
      </c>
      <c r="AE88">
        <v>0.82286388787199982</v>
      </c>
      <c r="AF88">
        <v>1.0399817625599999</v>
      </c>
      <c r="AG88">
        <f t="shared" si="9"/>
        <v>18.019831964159998</v>
      </c>
      <c r="AH88">
        <v>3.3294050882559998</v>
      </c>
      <c r="AI88">
        <v>2.3927769548799995</v>
      </c>
      <c r="AJ88">
        <v>2.0687047613439997</v>
      </c>
      <c r="AK88">
        <v>1.8434934901759998</v>
      </c>
      <c r="AL88">
        <v>1.6490146283519997</v>
      </c>
      <c r="AM88">
        <v>1.3863622589440001</v>
      </c>
      <c r="AN88">
        <v>1.4065153223679998</v>
      </c>
      <c r="AO88">
        <v>1.2694675169279999</v>
      </c>
      <c r="AP88">
        <v>1.1945549491199998</v>
      </c>
      <c r="AQ88">
        <v>1.4795369937919998</v>
      </c>
      <c r="AR88">
        <f t="shared" si="10"/>
        <v>57.551918544604689</v>
      </c>
      <c r="AS88">
        <v>18.179199999999998</v>
      </c>
      <c r="AT88">
        <f t="shared" si="11"/>
        <v>14.54336</v>
      </c>
      <c r="AU88">
        <f t="shared" si="12"/>
        <v>0.7130923675057208</v>
      </c>
      <c r="AV88">
        <f t="shared" si="13"/>
        <v>1.2390418695652172</v>
      </c>
      <c r="AW88" s="59">
        <v>0.13803497000000001</v>
      </c>
    </row>
    <row r="89" spans="1:49" x14ac:dyDescent="0.3">
      <c r="A89" t="s">
        <v>40</v>
      </c>
      <c r="B89">
        <v>4</v>
      </c>
      <c r="C89">
        <v>18</v>
      </c>
      <c r="D89">
        <v>142.13267770699957</v>
      </c>
      <c r="E89">
        <v>41.706763659332537</v>
      </c>
      <c r="F89">
        <v>10.341600145135848</v>
      </c>
      <c r="G89">
        <v>1.1635354687922086</v>
      </c>
      <c r="H89">
        <v>1.2656868775009846</v>
      </c>
      <c r="I89">
        <v>1.2283469138091483</v>
      </c>
      <c r="J89">
        <v>1.1062635410395867</v>
      </c>
      <c r="K89">
        <v>0.99224012637016323</v>
      </c>
      <c r="L89">
        <v>0.91974328158240659</v>
      </c>
      <c r="M89">
        <v>1.0285542900517717</v>
      </c>
      <c r="N89">
        <v>0.90085545436074355</v>
      </c>
      <c r="O89">
        <v>0.80967478061781251</v>
      </c>
      <c r="P89">
        <v>0.92669941101102105</v>
      </c>
      <c r="Q89">
        <f t="shared" si="7"/>
        <v>10341.600145135848</v>
      </c>
      <c r="R89">
        <v>4.0247030300000004</v>
      </c>
      <c r="S89">
        <v>0.9983026760137419</v>
      </c>
      <c r="T89">
        <v>0.61918361239862907</v>
      </c>
      <c r="U89">
        <v>235.394782792</v>
      </c>
      <c r="V89">
        <f t="shared" si="8"/>
        <v>10.360390017535998</v>
      </c>
      <c r="W89">
        <v>1.2812110970879997</v>
      </c>
      <c r="X89">
        <v>1.2959355668479997</v>
      </c>
      <c r="Y89">
        <v>1.247059101184</v>
      </c>
      <c r="Z89">
        <v>1.094574787072</v>
      </c>
      <c r="AA89">
        <v>0.94355729561599988</v>
      </c>
      <c r="AB89">
        <v>0.86553560371199989</v>
      </c>
      <c r="AC89">
        <v>0.98097252198399987</v>
      </c>
      <c r="AD89">
        <v>0.88496650444799996</v>
      </c>
      <c r="AE89">
        <v>0.81408319948799979</v>
      </c>
      <c r="AF89">
        <v>0.95249434009599976</v>
      </c>
      <c r="AG89">
        <f t="shared" si="9"/>
        <v>17.879261084671999</v>
      </c>
      <c r="AH89">
        <v>3.2441741429759992</v>
      </c>
      <c r="AI89">
        <v>2.3394842731519998</v>
      </c>
      <c r="AJ89">
        <v>2.1644846812159999</v>
      </c>
      <c r="AK89">
        <v>1.8650402600959999</v>
      </c>
      <c r="AL89">
        <v>1.612038098944</v>
      </c>
      <c r="AM89">
        <v>1.366801998848</v>
      </c>
      <c r="AN89">
        <v>1.3919247114239999</v>
      </c>
      <c r="AO89">
        <v>1.2726081372159999</v>
      </c>
      <c r="AP89">
        <v>1.1860194810879998</v>
      </c>
      <c r="AQ89">
        <v>1.4366852997119999</v>
      </c>
      <c r="AR89">
        <f t="shared" si="10"/>
        <v>57.946410472287504</v>
      </c>
      <c r="AS89">
        <v>18.044</v>
      </c>
      <c r="AT89">
        <f t="shared" si="11"/>
        <v>14.435200000000002</v>
      </c>
      <c r="AU89">
        <f t="shared" si="12"/>
        <v>0.71771710939481248</v>
      </c>
      <c r="AV89">
        <f t="shared" si="13"/>
        <v>1.238587694293948</v>
      </c>
      <c r="AW89" s="59">
        <v>0.14161098</v>
      </c>
    </row>
    <row r="90" spans="1:49" x14ac:dyDescent="0.3">
      <c r="A90" t="s">
        <v>40</v>
      </c>
      <c r="B90">
        <v>5</v>
      </c>
      <c r="C90">
        <v>18</v>
      </c>
      <c r="D90">
        <v>144.71007993999871</v>
      </c>
      <c r="E90">
        <v>42.163829111631586</v>
      </c>
      <c r="F90">
        <v>10.562683166743831</v>
      </c>
      <c r="G90">
        <v>1.2946112303191917</v>
      </c>
      <c r="H90">
        <v>1.3271614263219358</v>
      </c>
      <c r="I90">
        <v>1.2154079925897578</v>
      </c>
      <c r="J90">
        <v>1.112698673362464</v>
      </c>
      <c r="K90">
        <v>1.0309149290351587</v>
      </c>
      <c r="L90">
        <v>0.93443911485779219</v>
      </c>
      <c r="M90">
        <v>1.0405958583376538</v>
      </c>
      <c r="N90">
        <v>0.88176354409154611</v>
      </c>
      <c r="O90">
        <v>0.78339900517372063</v>
      </c>
      <c r="P90">
        <v>0.94169139265461232</v>
      </c>
      <c r="Q90">
        <f t="shared" si="7"/>
        <v>10562.683166743831</v>
      </c>
      <c r="R90">
        <v>3.3315826899999998</v>
      </c>
      <c r="S90">
        <v>1.0573682108591027</v>
      </c>
      <c r="T90">
        <v>0.61270930718899974</v>
      </c>
      <c r="U90">
        <v>219.05222934400001</v>
      </c>
      <c r="V90">
        <f t="shared" si="8"/>
        <v>10.564724937727998</v>
      </c>
      <c r="W90">
        <v>1.394928098304</v>
      </c>
      <c r="X90">
        <v>1.3544554915839999</v>
      </c>
      <c r="Y90">
        <v>1.2417002490879998</v>
      </c>
      <c r="Z90">
        <v>1.1073408686079997</v>
      </c>
      <c r="AA90">
        <v>0.98821327155199989</v>
      </c>
      <c r="AB90">
        <v>0.88384726476800002</v>
      </c>
      <c r="AC90">
        <v>0.99101418291200005</v>
      </c>
      <c r="AD90">
        <v>0.86300578457599997</v>
      </c>
      <c r="AE90">
        <v>0.77886595737599995</v>
      </c>
      <c r="AF90">
        <v>0.96135376895999991</v>
      </c>
      <c r="AG90">
        <f t="shared" si="9"/>
        <v>18.468232001023996</v>
      </c>
      <c r="AH90">
        <v>3.4680906956799995</v>
      </c>
      <c r="AI90">
        <v>2.4468547916799999</v>
      </c>
      <c r="AJ90">
        <v>2.1342607103999995</v>
      </c>
      <c r="AK90">
        <v>1.9252384819199999</v>
      </c>
      <c r="AL90">
        <v>1.7337697561599996</v>
      </c>
      <c r="AM90">
        <v>1.4746955791359997</v>
      </c>
      <c r="AN90">
        <v>1.4264501621759997</v>
      </c>
      <c r="AO90">
        <v>1.27038765568</v>
      </c>
      <c r="AP90">
        <v>1.176942953472</v>
      </c>
      <c r="AQ90">
        <v>1.4115412147199997</v>
      </c>
      <c r="AR90">
        <f t="shared" si="10"/>
        <v>57.204852836710209</v>
      </c>
      <c r="AS90">
        <v>18.480799999999999</v>
      </c>
      <c r="AT90">
        <f t="shared" si="11"/>
        <v>14.78464</v>
      </c>
      <c r="AU90">
        <f t="shared" si="12"/>
        <v>0.71457437839054583</v>
      </c>
      <c r="AV90">
        <f t="shared" si="13"/>
        <v>1.2491499286437815</v>
      </c>
      <c r="AW90" s="59">
        <v>0.15244574</v>
      </c>
    </row>
    <row r="91" spans="1:49" x14ac:dyDescent="0.3">
      <c r="A91" t="s">
        <v>40</v>
      </c>
      <c r="B91">
        <v>6</v>
      </c>
      <c r="C91">
        <v>18</v>
      </c>
      <c r="D91">
        <v>117.87417750699933</v>
      </c>
      <c r="E91">
        <v>37.438749897186192</v>
      </c>
      <c r="F91">
        <v>9.7819724491577631</v>
      </c>
      <c r="G91">
        <v>1.1712646905414212</v>
      </c>
      <c r="H91">
        <v>1.2264820623736497</v>
      </c>
      <c r="I91">
        <v>1.1102419843870055</v>
      </c>
      <c r="J91">
        <v>1.0243784721076687</v>
      </c>
      <c r="K91">
        <v>0.93000535594608202</v>
      </c>
      <c r="L91">
        <v>0.84136111163320226</v>
      </c>
      <c r="M91">
        <v>0.95692019203561185</v>
      </c>
      <c r="N91">
        <v>0.86232350322711238</v>
      </c>
      <c r="O91">
        <v>0.74035809886876636</v>
      </c>
      <c r="P91">
        <v>0.9186369780372432</v>
      </c>
      <c r="Q91">
        <f t="shared" si="7"/>
        <v>9781.9724491577635</v>
      </c>
      <c r="R91">
        <v>3.66300743</v>
      </c>
      <c r="S91">
        <v>0.93923277388316528</v>
      </c>
      <c r="T91">
        <v>0.56283416192440239</v>
      </c>
      <c r="U91">
        <v>220.262201328</v>
      </c>
      <c r="V91">
        <f t="shared" si="8"/>
        <v>9.9379462174719997</v>
      </c>
      <c r="W91">
        <v>1.2917330749439999</v>
      </c>
      <c r="X91">
        <v>1.2728668559359999</v>
      </c>
      <c r="Y91">
        <v>1.1447594695679997</v>
      </c>
      <c r="Z91">
        <v>1.031990728704</v>
      </c>
      <c r="AA91">
        <v>0.90498120959999995</v>
      </c>
      <c r="AB91">
        <v>0.80883795865599983</v>
      </c>
      <c r="AC91">
        <v>0.92464945663999998</v>
      </c>
      <c r="AD91">
        <v>0.85436457932799981</v>
      </c>
      <c r="AE91">
        <v>0.75316956415999992</v>
      </c>
      <c r="AF91">
        <v>0.95059331993599994</v>
      </c>
      <c r="AG91">
        <f t="shared" si="9"/>
        <v>16.775193570303998</v>
      </c>
      <c r="AH91">
        <v>3.1071443353599997</v>
      </c>
      <c r="AI91">
        <v>2.2804379120639995</v>
      </c>
      <c r="AJ91">
        <v>1.9689619455999998</v>
      </c>
      <c r="AK91">
        <v>1.6994276582399999</v>
      </c>
      <c r="AL91">
        <v>1.5278892728319999</v>
      </c>
      <c r="AM91">
        <v>1.2983146542079997</v>
      </c>
      <c r="AN91">
        <v>1.3051155819519999</v>
      </c>
      <c r="AO91">
        <v>1.1813895408639998</v>
      </c>
      <c r="AP91">
        <v>1.0728840345599999</v>
      </c>
      <c r="AQ91">
        <v>1.3336286346239998</v>
      </c>
      <c r="AR91">
        <f t="shared" si="10"/>
        <v>59.241916797100217</v>
      </c>
      <c r="AS91">
        <v>17.929600000000001</v>
      </c>
      <c r="AT91">
        <f t="shared" si="11"/>
        <v>14.343680000000001</v>
      </c>
      <c r="AU91">
        <f t="shared" si="12"/>
        <v>0.69284494756380499</v>
      </c>
      <c r="AV91">
        <f t="shared" si="13"/>
        <v>1.1695181132250578</v>
      </c>
      <c r="AW91" s="59">
        <v>0.12384369000000001</v>
      </c>
    </row>
    <row r="92" spans="1:49" x14ac:dyDescent="0.3">
      <c r="A92" t="s">
        <v>40</v>
      </c>
      <c r="B92">
        <v>1</v>
      </c>
      <c r="C92">
        <v>20</v>
      </c>
      <c r="D92">
        <v>172.24257330600167</v>
      </c>
      <c r="E92">
        <v>48.742632311845888</v>
      </c>
      <c r="F92">
        <v>12.362674819694917</v>
      </c>
      <c r="G92">
        <v>1.5550439205354312</v>
      </c>
      <c r="H92">
        <v>1.4664450906478328</v>
      </c>
      <c r="I92">
        <v>1.3511187561179518</v>
      </c>
      <c r="J92">
        <v>1.3067655074092686</v>
      </c>
      <c r="K92">
        <v>1.1857498935861541</v>
      </c>
      <c r="L92">
        <v>1.0918642080244123</v>
      </c>
      <c r="M92">
        <v>1.2116314411563229</v>
      </c>
      <c r="N92">
        <v>1.0684139997087319</v>
      </c>
      <c r="O92">
        <v>0.93566371065800968</v>
      </c>
      <c r="P92">
        <v>1.1899782918508035</v>
      </c>
      <c r="Q92">
        <f t="shared" si="7"/>
        <v>12362.674819694916</v>
      </c>
      <c r="R92">
        <v>4.5961002799999999</v>
      </c>
      <c r="S92">
        <v>1.0805157052920926</v>
      </c>
      <c r="T92">
        <v>0.69557728986941203</v>
      </c>
      <c r="U92">
        <v>257.22034738400004</v>
      </c>
      <c r="V92">
        <f t="shared" si="8"/>
        <v>12.057789545984001</v>
      </c>
      <c r="W92">
        <v>1.6008547010559999</v>
      </c>
      <c r="X92">
        <v>1.4585402823679998</v>
      </c>
      <c r="Y92">
        <v>1.3371640821759998</v>
      </c>
      <c r="Z92">
        <v>1.266835335168</v>
      </c>
      <c r="AA92">
        <v>1.1124038814719999</v>
      </c>
      <c r="AB92">
        <v>1.012058138624</v>
      </c>
      <c r="AC92">
        <v>1.1396064675839999</v>
      </c>
      <c r="AD92">
        <v>1.027749991424</v>
      </c>
      <c r="AE92">
        <v>0.91802175795199981</v>
      </c>
      <c r="AF92">
        <v>1.18455490816</v>
      </c>
      <c r="AG92">
        <f t="shared" si="9"/>
        <v>19.921764388863998</v>
      </c>
      <c r="AH92">
        <v>3.6460048102399991</v>
      </c>
      <c r="AI92">
        <v>2.6464180387839997</v>
      </c>
      <c r="AJ92">
        <v>2.3253244851199995</v>
      </c>
      <c r="AK92">
        <v>2.0613650237439995</v>
      </c>
      <c r="AL92">
        <v>1.7700578687999997</v>
      </c>
      <c r="AM92">
        <v>1.5182041937919999</v>
      </c>
      <c r="AN92">
        <v>1.5561964753919999</v>
      </c>
      <c r="AO92">
        <v>1.4035951754239999</v>
      </c>
      <c r="AP92">
        <v>1.3147275448319999</v>
      </c>
      <c r="AQ92">
        <v>1.6798707727360001</v>
      </c>
      <c r="AR92">
        <f t="shared" si="10"/>
        <v>60.525711029511754</v>
      </c>
      <c r="AS92">
        <v>18.4496</v>
      </c>
      <c r="AT92">
        <f t="shared" si="11"/>
        <v>14.759680000000001</v>
      </c>
      <c r="AU92">
        <f t="shared" si="12"/>
        <v>0.81694112243517469</v>
      </c>
      <c r="AV92">
        <f t="shared" si="13"/>
        <v>1.3497422971815105</v>
      </c>
      <c r="AW92" s="59">
        <v>0.16777450999999999</v>
      </c>
    </row>
    <row r="93" spans="1:49" x14ac:dyDescent="0.3">
      <c r="A93" t="s">
        <v>40</v>
      </c>
      <c r="B93">
        <v>2</v>
      </c>
      <c r="C93">
        <v>20</v>
      </c>
      <c r="D93">
        <v>176.00916793800042</v>
      </c>
      <c r="E93">
        <v>50.87238761413218</v>
      </c>
      <c r="F93">
        <v>12.382978715586068</v>
      </c>
      <c r="G93">
        <v>1.5930527383948292</v>
      </c>
      <c r="H93">
        <v>1.5670564362825439</v>
      </c>
      <c r="I93">
        <v>1.4587952923486327</v>
      </c>
      <c r="J93">
        <v>1.3585512683880165</v>
      </c>
      <c r="K93">
        <v>1.2262610458799377</v>
      </c>
      <c r="L93">
        <v>1.0698410977946349</v>
      </c>
      <c r="M93">
        <v>1.1508923057296054</v>
      </c>
      <c r="N93">
        <v>1.0388405914510204</v>
      </c>
      <c r="O93">
        <v>0.88111343654954788</v>
      </c>
      <c r="P93">
        <v>1.0385745027673006</v>
      </c>
      <c r="Q93">
        <f t="shared" si="7"/>
        <v>12382.978715586069</v>
      </c>
      <c r="R93">
        <v>5.9390091099999998</v>
      </c>
      <c r="S93">
        <v>1.0685180758762887</v>
      </c>
      <c r="T93">
        <v>0.71464036442611301</v>
      </c>
      <c r="U93">
        <v>270.87133496799999</v>
      </c>
      <c r="V93">
        <f t="shared" si="8"/>
        <v>12.214664204287999</v>
      </c>
      <c r="W93">
        <v>1.6752835773439998</v>
      </c>
      <c r="X93">
        <v>1.5689963028479998</v>
      </c>
      <c r="Y93">
        <v>1.4549564656639999</v>
      </c>
      <c r="Z93">
        <v>1.3412552125439998</v>
      </c>
      <c r="AA93">
        <v>1.173287145472</v>
      </c>
      <c r="AB93">
        <v>1.0011244605439997</v>
      </c>
      <c r="AC93">
        <v>1.0867322352639999</v>
      </c>
      <c r="AD93">
        <v>1.0031672135679999</v>
      </c>
      <c r="AE93">
        <v>0.86940626073599991</v>
      </c>
      <c r="AF93">
        <v>1.0404553303039998</v>
      </c>
      <c r="AG93">
        <f t="shared" si="9"/>
        <v>19.586792263168</v>
      </c>
      <c r="AH93">
        <v>3.8757695308799995</v>
      </c>
      <c r="AI93">
        <v>2.7180280058879998</v>
      </c>
      <c r="AJ93">
        <v>2.337356030464</v>
      </c>
      <c r="AK93">
        <v>2.0249351782399998</v>
      </c>
      <c r="AL93">
        <v>1.7633008107519996</v>
      </c>
      <c r="AM93">
        <v>1.4866540083199999</v>
      </c>
      <c r="AN93">
        <v>1.470778802688</v>
      </c>
      <c r="AO93">
        <v>1.3172056202239999</v>
      </c>
      <c r="AP93">
        <v>1.1719519319039997</v>
      </c>
      <c r="AQ93">
        <v>1.4208123438079998</v>
      </c>
      <c r="AR93">
        <f t="shared" si="10"/>
        <v>62.36173866640263</v>
      </c>
      <c r="AS93">
        <v>18.3248</v>
      </c>
      <c r="AT93">
        <f t="shared" si="11"/>
        <v>14.659840000000001</v>
      </c>
      <c r="AU93">
        <f t="shared" si="12"/>
        <v>0.83320583337116905</v>
      </c>
      <c r="AV93">
        <f t="shared" si="13"/>
        <v>1.3360849956867196</v>
      </c>
      <c r="AW93" s="59">
        <v>0.17146578000000001</v>
      </c>
    </row>
    <row r="94" spans="1:49" x14ac:dyDescent="0.3">
      <c r="A94" t="s">
        <v>40</v>
      </c>
      <c r="B94">
        <v>3</v>
      </c>
      <c r="C94">
        <v>20</v>
      </c>
      <c r="D94">
        <v>175.23814636899905</v>
      </c>
      <c r="E94">
        <v>50.470296583522888</v>
      </c>
      <c r="F94">
        <v>12.455244891174981</v>
      </c>
      <c r="G94">
        <v>1.5337957660878108</v>
      </c>
      <c r="H94">
        <v>1.4967632605307211</v>
      </c>
      <c r="I94">
        <v>1.4137339059838159</v>
      </c>
      <c r="J94">
        <v>1.3091916899410085</v>
      </c>
      <c r="K94">
        <v>1.2032696205925075</v>
      </c>
      <c r="L94">
        <v>1.0974705956539779</v>
      </c>
      <c r="M94">
        <v>1.2081742861554303</v>
      </c>
      <c r="N94">
        <v>1.0636105124595772</v>
      </c>
      <c r="O94">
        <v>0.95398516262030097</v>
      </c>
      <c r="P94">
        <v>1.1752500911498329</v>
      </c>
      <c r="Q94">
        <f t="shared" si="7"/>
        <v>12455.244891174982</v>
      </c>
      <c r="R94">
        <v>5.1813853300000003</v>
      </c>
      <c r="S94">
        <v>1.1281463865292058</v>
      </c>
      <c r="T94">
        <v>0.73144452109966007</v>
      </c>
      <c r="U94">
        <v>271.85548935999998</v>
      </c>
      <c r="V94">
        <f t="shared" si="8"/>
        <v>12.134136315391999</v>
      </c>
      <c r="W94">
        <v>1.5987275832319998</v>
      </c>
      <c r="X94">
        <v>1.4901174645759998</v>
      </c>
      <c r="Y94">
        <v>1.4057954094079999</v>
      </c>
      <c r="Z94">
        <v>1.2737037547519998</v>
      </c>
      <c r="AA94">
        <v>1.130135112704</v>
      </c>
      <c r="AB94">
        <v>1.0157476925439999</v>
      </c>
      <c r="AC94">
        <v>1.126086727168</v>
      </c>
      <c r="AD94">
        <v>1.0132842403839999</v>
      </c>
      <c r="AE94">
        <v>0.92366407577599996</v>
      </c>
      <c r="AF94">
        <v>1.156874254848</v>
      </c>
      <c r="AG94">
        <f t="shared" si="9"/>
        <v>19.614735009792</v>
      </c>
      <c r="AH94">
        <v>3.6710724044799994</v>
      </c>
      <c r="AI94">
        <v>2.5796404874239998</v>
      </c>
      <c r="AJ94">
        <v>2.2907652884479996</v>
      </c>
      <c r="AK94">
        <v>2.0470387558399996</v>
      </c>
      <c r="AL94">
        <v>1.7992300917759998</v>
      </c>
      <c r="AM94">
        <v>1.5169038510079997</v>
      </c>
      <c r="AN94">
        <v>1.5226114109439997</v>
      </c>
      <c r="AO94">
        <v>1.3612001761279999</v>
      </c>
      <c r="AP94">
        <v>1.2677554739199999</v>
      </c>
      <c r="AQ94">
        <v>1.5585170698239996</v>
      </c>
      <c r="AR94">
        <f t="shared" si="10"/>
        <v>61.862351488992516</v>
      </c>
      <c r="AS94">
        <v>18.3248</v>
      </c>
      <c r="AT94">
        <f t="shared" si="11"/>
        <v>14.659840000000001</v>
      </c>
      <c r="AU94">
        <f t="shared" si="12"/>
        <v>0.82771273870601569</v>
      </c>
      <c r="AV94">
        <f t="shared" si="13"/>
        <v>1.3379910701475595</v>
      </c>
      <c r="AW94" s="59">
        <v>0.18656621000000001</v>
      </c>
    </row>
    <row r="95" spans="1:49" x14ac:dyDescent="0.3">
      <c r="A95" t="s">
        <v>40</v>
      </c>
      <c r="B95">
        <v>4</v>
      </c>
      <c r="C95">
        <v>20</v>
      </c>
      <c r="D95">
        <v>169.55127557100008</v>
      </c>
      <c r="E95">
        <v>49.634370160383725</v>
      </c>
      <c r="F95">
        <v>12.343705944856795</v>
      </c>
      <c r="G95">
        <v>1.4865921449795263</v>
      </c>
      <c r="H95">
        <v>1.460558667038691</v>
      </c>
      <c r="I95">
        <v>1.4393338236574587</v>
      </c>
      <c r="J95">
        <v>1.3571773168607439</v>
      </c>
      <c r="K95">
        <v>1.2102649739158988</v>
      </c>
      <c r="L95">
        <v>1.1056567190887729</v>
      </c>
      <c r="M95">
        <v>1.210580939086956</v>
      </c>
      <c r="N95">
        <v>1.0494306666722488</v>
      </c>
      <c r="O95">
        <v>0.94330475764194233</v>
      </c>
      <c r="P95">
        <v>1.0808059359145581</v>
      </c>
      <c r="Q95">
        <f t="shared" si="7"/>
        <v>12343.705944856796</v>
      </c>
      <c r="R95">
        <v>5.1631445400000002</v>
      </c>
      <c r="S95">
        <v>1.0916651521649483</v>
      </c>
      <c r="T95">
        <v>0.74185615230240176</v>
      </c>
      <c r="U95">
        <v>285.09649615199999</v>
      </c>
      <c r="V95">
        <f t="shared" si="8"/>
        <v>12.041252920319998</v>
      </c>
      <c r="W95">
        <v>1.5482706836479998</v>
      </c>
      <c r="X95">
        <v>1.455604387328</v>
      </c>
      <c r="Y95">
        <v>1.424705498112</v>
      </c>
      <c r="Z95">
        <v>1.3111808486399998</v>
      </c>
      <c r="AA95">
        <v>1.1424467491839998</v>
      </c>
      <c r="AB95">
        <v>1.0297376261119999</v>
      </c>
      <c r="AC95">
        <v>1.1331508730879998</v>
      </c>
      <c r="AD95">
        <v>1.0031447162879998</v>
      </c>
      <c r="AE95">
        <v>0.91988565759999985</v>
      </c>
      <c r="AF95">
        <v>1.0731258803199999</v>
      </c>
      <c r="AG95">
        <f t="shared" si="9"/>
        <v>19.394492262911996</v>
      </c>
      <c r="AH95">
        <v>3.5225251143679994</v>
      </c>
      <c r="AI95">
        <v>2.5113882393599996</v>
      </c>
      <c r="AJ95">
        <v>2.3389488378879997</v>
      </c>
      <c r="AK95">
        <v>2.0697688826879999</v>
      </c>
      <c r="AL95">
        <v>1.7706439229439999</v>
      </c>
      <c r="AM95">
        <v>1.4928610078719999</v>
      </c>
      <c r="AN95">
        <v>1.5274269537279999</v>
      </c>
      <c r="AO95">
        <v>1.3517929384959999</v>
      </c>
      <c r="AP95">
        <v>1.2671199257599999</v>
      </c>
      <c r="AQ95">
        <v>1.5420164398080001</v>
      </c>
      <c r="AR95">
        <f t="shared" si="10"/>
        <v>62.085940467471964</v>
      </c>
      <c r="AS95">
        <v>18.2104</v>
      </c>
      <c r="AT95">
        <f t="shared" si="11"/>
        <v>14.56832</v>
      </c>
      <c r="AU95">
        <f t="shared" si="12"/>
        <v>0.82653682238720716</v>
      </c>
      <c r="AV95">
        <f t="shared" si="13"/>
        <v>1.3312785731581951</v>
      </c>
      <c r="AW95" s="59">
        <v>0.17808304</v>
      </c>
    </row>
    <row r="96" spans="1:49" x14ac:dyDescent="0.3">
      <c r="A96" t="s">
        <v>40</v>
      </c>
      <c r="B96">
        <v>5</v>
      </c>
      <c r="C96">
        <v>20</v>
      </c>
      <c r="D96">
        <v>171.50155919600004</v>
      </c>
      <c r="E96">
        <v>49.969522745828328</v>
      </c>
      <c r="F96">
        <v>12.403827764896459</v>
      </c>
      <c r="G96">
        <v>1.5822064249051644</v>
      </c>
      <c r="H96">
        <v>1.4990450600879284</v>
      </c>
      <c r="I96">
        <v>1.4575588636962935</v>
      </c>
      <c r="J96">
        <v>1.3337013300520144</v>
      </c>
      <c r="K96">
        <v>1.2309102455427303</v>
      </c>
      <c r="L96">
        <v>1.1249929715264955</v>
      </c>
      <c r="M96">
        <v>1.1953606406148365</v>
      </c>
      <c r="N96">
        <v>1.0253040076609015</v>
      </c>
      <c r="O96">
        <v>0.88503614672337383</v>
      </c>
      <c r="P96">
        <v>1.0697120740867205</v>
      </c>
      <c r="Q96">
        <f t="shared" si="7"/>
        <v>12403.827764896459</v>
      </c>
      <c r="R96">
        <v>4.7402828299999999</v>
      </c>
      <c r="S96">
        <v>1.147200015670103</v>
      </c>
      <c r="T96">
        <v>0.71963422498969076</v>
      </c>
      <c r="U96">
        <v>259.16108243999997</v>
      </c>
      <c r="V96">
        <f t="shared" si="8"/>
        <v>12.032394616319998</v>
      </c>
      <c r="W96">
        <v>1.6265870899200001</v>
      </c>
      <c r="X96">
        <v>1.489065716736</v>
      </c>
      <c r="Y96">
        <v>1.4513287792639997</v>
      </c>
      <c r="Z96">
        <v>1.2877274342399998</v>
      </c>
      <c r="AA96">
        <v>1.1466132454399998</v>
      </c>
      <c r="AB96">
        <v>1.039636429312</v>
      </c>
      <c r="AC96">
        <v>1.1124061311999998</v>
      </c>
      <c r="AD96">
        <v>0.97628971315199997</v>
      </c>
      <c r="AE96">
        <v>0.8667785784319999</v>
      </c>
      <c r="AF96">
        <v>1.0359614986239998</v>
      </c>
      <c r="AG96">
        <f t="shared" si="9"/>
        <v>19.980820873727996</v>
      </c>
      <c r="AH96">
        <v>3.7678973230079995</v>
      </c>
      <c r="AI96">
        <v>2.6257137919999995</v>
      </c>
      <c r="AJ96">
        <v>2.366330277376</v>
      </c>
      <c r="AK96">
        <v>2.1381279928319996</v>
      </c>
      <c r="AL96">
        <v>1.8874925455359999</v>
      </c>
      <c r="AM96">
        <v>1.6095341516799997</v>
      </c>
      <c r="AN96">
        <v>1.5459230924799996</v>
      </c>
      <c r="AO96">
        <v>1.3463890918399999</v>
      </c>
      <c r="AP96">
        <v>1.2305708446720001</v>
      </c>
      <c r="AQ96">
        <v>1.462841762304</v>
      </c>
      <c r="AR96">
        <f t="shared" si="10"/>
        <v>60.219721163412885</v>
      </c>
      <c r="AS96">
        <v>18.605599999999999</v>
      </c>
      <c r="AT96">
        <f t="shared" si="11"/>
        <v>14.88448</v>
      </c>
      <c r="AU96">
        <f t="shared" si="12"/>
        <v>0.80838528563443246</v>
      </c>
      <c r="AV96">
        <f t="shared" si="13"/>
        <v>1.3423929404136385</v>
      </c>
      <c r="AW96" s="59">
        <v>0.18816761000000001</v>
      </c>
    </row>
    <row r="97" spans="1:49" x14ac:dyDescent="0.3">
      <c r="A97" t="s">
        <v>40</v>
      </c>
      <c r="B97">
        <v>6</v>
      </c>
      <c r="C97">
        <v>20</v>
      </c>
      <c r="D97" s="4">
        <v>152.96593327000045</v>
      </c>
      <c r="E97" s="4">
        <v>46.736001271890814</v>
      </c>
      <c r="F97">
        <v>11.804611802851033</v>
      </c>
      <c r="G97">
        <v>1.4852449619525299</v>
      </c>
      <c r="H97">
        <v>1.4559364270296817</v>
      </c>
      <c r="I97">
        <v>1.3610524886990005</v>
      </c>
      <c r="J97">
        <v>1.2726834077713023</v>
      </c>
      <c r="K97">
        <v>1.1639141369817509</v>
      </c>
      <c r="L97">
        <v>1.0332555230753049</v>
      </c>
      <c r="M97">
        <v>1.1383988370478522</v>
      </c>
      <c r="N97">
        <v>1.0052580849683435</v>
      </c>
      <c r="O97">
        <v>0.85211422620639632</v>
      </c>
      <c r="P97">
        <v>1.0367537091188737</v>
      </c>
      <c r="Q97">
        <f t="shared" si="7"/>
        <v>11804.611802851034</v>
      </c>
      <c r="R97">
        <v>4.8704413200000003</v>
      </c>
      <c r="S97">
        <v>1.0654778413745667</v>
      </c>
      <c r="T97">
        <v>0.70999369839175264</v>
      </c>
      <c r="U97">
        <v>279.04151371200004</v>
      </c>
      <c r="V97">
        <f t="shared" si="8"/>
        <v>11.773617403391997</v>
      </c>
      <c r="W97">
        <v>1.5756566225919997</v>
      </c>
      <c r="X97">
        <v>1.4779306879999998</v>
      </c>
      <c r="Y97">
        <v>1.3797626818559998</v>
      </c>
      <c r="Z97">
        <v>1.2776081576959999</v>
      </c>
      <c r="AA97">
        <v>1.125641281024</v>
      </c>
      <c r="AB97">
        <v>0.98156757503999992</v>
      </c>
      <c r="AC97">
        <v>1.083724348928</v>
      </c>
      <c r="AD97">
        <v>0.97364515788799988</v>
      </c>
      <c r="AE97">
        <v>0.8460057149439999</v>
      </c>
      <c r="AF97">
        <v>1.0520751754239999</v>
      </c>
      <c r="AG97">
        <f t="shared" si="9"/>
        <v>18.575522654207997</v>
      </c>
      <c r="AH97">
        <v>3.4205708159999997</v>
      </c>
      <c r="AI97">
        <v>2.4961497067519995</v>
      </c>
      <c r="AJ97">
        <v>2.2064207359999997</v>
      </c>
      <c r="AK97">
        <v>1.9593533573120001</v>
      </c>
      <c r="AL97">
        <v>1.7333456824319997</v>
      </c>
      <c r="AM97">
        <v>1.4529890785279997</v>
      </c>
      <c r="AN97">
        <v>1.4446763335679997</v>
      </c>
      <c r="AO97">
        <v>1.287143629824</v>
      </c>
      <c r="AP97">
        <v>1.1543725573120001</v>
      </c>
      <c r="AQ97">
        <v>1.4205007564799996</v>
      </c>
      <c r="AR97">
        <f t="shared" si="10"/>
        <v>63.382428707732032</v>
      </c>
      <c r="AS97">
        <v>18.096</v>
      </c>
      <c r="AT97">
        <f t="shared" si="11"/>
        <v>14.476800000000001</v>
      </c>
      <c r="AU97">
        <f t="shared" si="12"/>
        <v>0.81327485379310316</v>
      </c>
      <c r="AV97">
        <f t="shared" si="13"/>
        <v>1.2831235255172411</v>
      </c>
      <c r="AW97" s="59">
        <v>0.17002946999999999</v>
      </c>
    </row>
    <row r="98" spans="1:49" x14ac:dyDescent="0.3">
      <c r="A98" t="s">
        <v>40</v>
      </c>
      <c r="B98">
        <v>1</v>
      </c>
      <c r="C98">
        <v>22</v>
      </c>
      <c r="D98" s="4">
        <v>195.63358861800049</v>
      </c>
      <c r="E98" s="4">
        <v>55.168163593841506</v>
      </c>
      <c r="F98">
        <v>13.81584854853002</v>
      </c>
      <c r="G98">
        <v>1.8457117419007092</v>
      </c>
      <c r="H98">
        <v>1.6517277721218728</v>
      </c>
      <c r="I98">
        <v>1.526481740817285</v>
      </c>
      <c r="J98">
        <v>1.4900698108114574</v>
      </c>
      <c r="K98">
        <v>1.3364350846749216</v>
      </c>
      <c r="L98">
        <v>1.2103718790180964</v>
      </c>
      <c r="M98">
        <v>1.3430966281763217</v>
      </c>
      <c r="N98">
        <v>1.1489595215464905</v>
      </c>
      <c r="O98">
        <v>0.99701295133056711</v>
      </c>
      <c r="P98">
        <v>1.2659814181322979</v>
      </c>
      <c r="Q98">
        <f t="shared" si="7"/>
        <v>13815.848548530021</v>
      </c>
      <c r="R98">
        <v>6.9077918800000004</v>
      </c>
      <c r="S98">
        <v>1.1588211293470829</v>
      </c>
      <c r="T98">
        <v>0.76604431040549459</v>
      </c>
      <c r="U98">
        <v>281.79141442399998</v>
      </c>
      <c r="V98">
        <f t="shared" si="8"/>
        <v>13.404843432448001</v>
      </c>
      <c r="W98">
        <v>1.9245388165119997</v>
      </c>
      <c r="X98">
        <v>1.6293576299519998</v>
      </c>
      <c r="Y98">
        <v>1.4929498721279997</v>
      </c>
      <c r="Z98">
        <v>1.4204928824319998</v>
      </c>
      <c r="AA98">
        <v>1.2461288386559999</v>
      </c>
      <c r="AB98">
        <v>1.1214725350399999</v>
      </c>
      <c r="AC98">
        <v>1.2545023262719999</v>
      </c>
      <c r="AD98">
        <v>1.09551629824</v>
      </c>
      <c r="AE98">
        <v>0.9696181447679999</v>
      </c>
      <c r="AF98">
        <v>1.2502660884479999</v>
      </c>
      <c r="AG98">
        <f t="shared" si="9"/>
        <v>21.934639900160001</v>
      </c>
      <c r="AH98">
        <v>4.3452900142079995</v>
      </c>
      <c r="AI98">
        <v>2.9065855836159997</v>
      </c>
      <c r="AJ98">
        <v>2.5402657479679998</v>
      </c>
      <c r="AK98">
        <v>2.2688968074239995</v>
      </c>
      <c r="AL98">
        <v>1.9302576250879997</v>
      </c>
      <c r="AM98">
        <v>1.646050611712</v>
      </c>
      <c r="AN98">
        <v>1.6850237747199996</v>
      </c>
      <c r="AO98">
        <v>1.4869397237759998</v>
      </c>
      <c r="AP98">
        <v>1.3756051845119999</v>
      </c>
      <c r="AQ98">
        <v>1.749724827136</v>
      </c>
      <c r="AR98">
        <f t="shared" si="10"/>
        <v>61.11266696632763</v>
      </c>
      <c r="AS98">
        <v>18.72</v>
      </c>
      <c r="AT98">
        <f t="shared" si="11"/>
        <v>14.975999999999999</v>
      </c>
      <c r="AU98">
        <f t="shared" si="12"/>
        <v>0.89508837022222232</v>
      </c>
      <c r="AV98">
        <f t="shared" si="13"/>
        <v>1.4646527711111113</v>
      </c>
      <c r="AW98" s="59">
        <v>0.19537214</v>
      </c>
    </row>
    <row r="99" spans="1:49" x14ac:dyDescent="0.3">
      <c r="A99" t="s">
        <v>40</v>
      </c>
      <c r="B99">
        <v>2</v>
      </c>
      <c r="C99">
        <v>22</v>
      </c>
      <c r="D99" s="4">
        <v>178.240682284</v>
      </c>
      <c r="E99" s="4">
        <v>53.541564328691095</v>
      </c>
      <c r="F99">
        <v>13.239908946780682</v>
      </c>
      <c r="G99">
        <v>1.7657692427337528</v>
      </c>
      <c r="H99">
        <v>1.6651328774025103</v>
      </c>
      <c r="I99">
        <v>1.5781708807528951</v>
      </c>
      <c r="J99">
        <v>1.496393460549682</v>
      </c>
      <c r="K99">
        <v>1.364025149759005</v>
      </c>
      <c r="L99">
        <v>1.1475968504808411</v>
      </c>
      <c r="M99">
        <v>1.1936059712920619</v>
      </c>
      <c r="N99">
        <v>1.0710710917690445</v>
      </c>
      <c r="O99">
        <v>0.89186405649175549</v>
      </c>
      <c r="P99">
        <v>1.0662793655491352</v>
      </c>
      <c r="Q99">
        <f t="shared" si="7"/>
        <v>13239.908946780683</v>
      </c>
      <c r="R99">
        <v>6.4121522300000002</v>
      </c>
      <c r="S99">
        <v>1.1381614078350515</v>
      </c>
      <c r="T99">
        <v>0.75996858501718578</v>
      </c>
      <c r="U99">
        <v>286.82286079199997</v>
      </c>
      <c r="V99">
        <f t="shared" si="8"/>
        <v>12.998013869567998</v>
      </c>
      <c r="W99">
        <v>1.8897872680959997</v>
      </c>
      <c r="X99">
        <v>1.667787483648</v>
      </c>
      <c r="Y99">
        <v>1.5647364428799999</v>
      </c>
      <c r="Z99">
        <v>1.4496392335359998</v>
      </c>
      <c r="AA99">
        <v>1.2788590064639997</v>
      </c>
      <c r="AB99">
        <v>1.070725420544</v>
      </c>
      <c r="AC99">
        <v>1.1210957055999999</v>
      </c>
      <c r="AD99">
        <v>1.02664649984</v>
      </c>
      <c r="AE99">
        <v>0.87339390361599989</v>
      </c>
      <c r="AF99">
        <v>1.055342905344</v>
      </c>
      <c r="AG99">
        <f t="shared" si="9"/>
        <v>21.402842446335995</v>
      </c>
      <c r="AH99">
        <v>4.5938388387839995</v>
      </c>
      <c r="AI99">
        <v>2.9962496179199993</v>
      </c>
      <c r="AJ99">
        <v>2.5494930073599997</v>
      </c>
      <c r="AK99">
        <v>2.2085264814079997</v>
      </c>
      <c r="AL99">
        <v>1.9160370943999998</v>
      </c>
      <c r="AM99">
        <v>1.5909716459519996</v>
      </c>
      <c r="AN99">
        <v>1.531534957056</v>
      </c>
      <c r="AO99">
        <v>1.3743813324799998</v>
      </c>
      <c r="AP99">
        <v>1.1996955776</v>
      </c>
      <c r="AQ99">
        <v>1.4421138933759998</v>
      </c>
      <c r="AR99">
        <f t="shared" si="10"/>
        <v>60.730316088427593</v>
      </c>
      <c r="AS99">
        <v>18.522399999999998</v>
      </c>
      <c r="AT99">
        <f t="shared" si="11"/>
        <v>14.817919999999999</v>
      </c>
      <c r="AU99">
        <f t="shared" si="12"/>
        <v>0.87718207883211674</v>
      </c>
      <c r="AV99">
        <f t="shared" si="13"/>
        <v>1.444389121167883</v>
      </c>
      <c r="AW99" s="59">
        <v>0.19445104999999999</v>
      </c>
    </row>
    <row r="100" spans="1:49" x14ac:dyDescent="0.3">
      <c r="A100" t="s">
        <v>40</v>
      </c>
      <c r="B100">
        <v>3</v>
      </c>
      <c r="C100">
        <v>22</v>
      </c>
      <c r="D100">
        <v>181.07560846399966</v>
      </c>
      <c r="E100">
        <v>53.501383980978552</v>
      </c>
      <c r="F100">
        <v>13.069406934597412</v>
      </c>
      <c r="G100">
        <v>1.672688847760651</v>
      </c>
      <c r="H100">
        <v>1.5521829666215727</v>
      </c>
      <c r="I100">
        <v>1.4592541355454354</v>
      </c>
      <c r="J100">
        <v>1.409400014319516</v>
      </c>
      <c r="K100">
        <v>1.3134790232255102</v>
      </c>
      <c r="L100">
        <v>1.1734502059696557</v>
      </c>
      <c r="M100">
        <v>1.2536365903623858</v>
      </c>
      <c r="N100">
        <v>1.1171489814630087</v>
      </c>
      <c r="O100">
        <v>0.95369119045819595</v>
      </c>
      <c r="P100">
        <v>1.1644749788714808</v>
      </c>
      <c r="Q100">
        <f t="shared" si="7"/>
        <v>13069.406934597411</v>
      </c>
      <c r="R100">
        <v>5.9138528099999998</v>
      </c>
      <c r="S100">
        <v>1.1649442955326497</v>
      </c>
      <c r="T100">
        <v>0.75906393905154645</v>
      </c>
      <c r="U100">
        <v>284.4226372</v>
      </c>
      <c r="V100">
        <f t="shared" si="8"/>
        <v>14.261653466111998</v>
      </c>
      <c r="W100">
        <v>2.2693827486719997</v>
      </c>
      <c r="X100">
        <v>1.8626544235519997</v>
      </c>
      <c r="Y100">
        <v>1.681624435712</v>
      </c>
      <c r="Z100">
        <v>1.5732550379519998</v>
      </c>
      <c r="AA100">
        <v>1.3786344432639999</v>
      </c>
      <c r="AB100">
        <v>1.200332250624</v>
      </c>
      <c r="AC100">
        <v>1.1647708001279999</v>
      </c>
      <c r="AD100">
        <v>1.0553755264</v>
      </c>
      <c r="AE100">
        <v>0.92200265164799977</v>
      </c>
      <c r="AF100">
        <v>1.1536211481600001</v>
      </c>
      <c r="AG100">
        <f t="shared" si="9"/>
        <v>21.110897493503998</v>
      </c>
      <c r="AH100">
        <v>4.2503143720959997</v>
      </c>
      <c r="AI100">
        <v>2.7638504657919998</v>
      </c>
      <c r="AJ100">
        <v>2.4341966970879998</v>
      </c>
      <c r="AK100">
        <v>2.2065500953599999</v>
      </c>
      <c r="AL100">
        <v>1.9402902871039998</v>
      </c>
      <c r="AM100">
        <v>1.6344825103359997</v>
      </c>
      <c r="AN100">
        <v>1.586445193216</v>
      </c>
      <c r="AO100">
        <v>1.4340384947199998</v>
      </c>
      <c r="AP100">
        <v>1.2989018332160001</v>
      </c>
      <c r="AQ100">
        <v>1.5618275445759999</v>
      </c>
      <c r="AR100">
        <f t="shared" si="10"/>
        <v>67.555884208619872</v>
      </c>
      <c r="AS100">
        <v>18.522399999999998</v>
      </c>
      <c r="AT100">
        <f t="shared" si="11"/>
        <v>14.817919999999999</v>
      </c>
      <c r="AU100">
        <f t="shared" si="12"/>
        <v>0.96245987737226268</v>
      </c>
      <c r="AV100">
        <f t="shared" si="13"/>
        <v>1.4246869664233577</v>
      </c>
      <c r="AW100" s="59">
        <v>0.19791249999999999</v>
      </c>
    </row>
    <row r="101" spans="1:49" x14ac:dyDescent="0.3">
      <c r="A101" t="s">
        <v>40</v>
      </c>
      <c r="B101">
        <v>4</v>
      </c>
      <c r="C101">
        <v>22</v>
      </c>
      <c r="D101">
        <v>179.88452714499942</v>
      </c>
      <c r="E101">
        <v>52.821662553489979</v>
      </c>
      <c r="F101">
        <v>12.94387348545769</v>
      </c>
      <c r="G101">
        <v>1.7129310569156078</v>
      </c>
      <c r="H101">
        <v>1.5182966754730678</v>
      </c>
      <c r="I101">
        <v>1.4878499119367128</v>
      </c>
      <c r="J101">
        <v>1.4040745306430373</v>
      </c>
      <c r="K101">
        <v>1.3163616461839667</v>
      </c>
      <c r="L101">
        <v>1.1861050537405462</v>
      </c>
      <c r="M101">
        <v>1.2599209643253004</v>
      </c>
      <c r="N101">
        <v>1.0757725529133872</v>
      </c>
      <c r="O101">
        <v>0.93051386596671049</v>
      </c>
      <c r="P101">
        <v>1.052047227359354</v>
      </c>
      <c r="Q101">
        <f t="shared" si="7"/>
        <v>12943.873485457691</v>
      </c>
      <c r="R101">
        <v>6.7469842800000004</v>
      </c>
      <c r="S101">
        <v>1.1482041660481137</v>
      </c>
      <c r="T101">
        <v>0.76847633539518534</v>
      </c>
      <c r="U101">
        <v>301.38590123199998</v>
      </c>
      <c r="V101">
        <f t="shared" si="8"/>
        <v>13.96177822208</v>
      </c>
      <c r="W101">
        <v>2.2557190256639998</v>
      </c>
      <c r="X101">
        <v>1.7802986306559998</v>
      </c>
      <c r="Y101">
        <v>1.6971498086399999</v>
      </c>
      <c r="Z101">
        <v>1.5444371471359997</v>
      </c>
      <c r="AA101">
        <v>1.36178848</v>
      </c>
      <c r="AB101">
        <v>1.1891319797759998</v>
      </c>
      <c r="AC101">
        <v>1.1693377479679998</v>
      </c>
      <c r="AD101">
        <v>1.0237870955519999</v>
      </c>
      <c r="AE101">
        <v>0.90290583551999992</v>
      </c>
      <c r="AF101">
        <v>1.0372224711679998</v>
      </c>
      <c r="AG101">
        <f t="shared" si="9"/>
        <v>21.009516875775997</v>
      </c>
      <c r="AH101">
        <v>4.2704033182719989</v>
      </c>
      <c r="AI101">
        <v>2.7334757631999995</v>
      </c>
      <c r="AJ101">
        <v>2.4498289320959996</v>
      </c>
      <c r="AK101">
        <v>2.2194005416959994</v>
      </c>
      <c r="AL101">
        <v>1.9022620098559999</v>
      </c>
      <c r="AM101">
        <v>1.606545388032</v>
      </c>
      <c r="AN101">
        <v>1.5868017751039998</v>
      </c>
      <c r="AO101">
        <v>1.4317448970239997</v>
      </c>
      <c r="AP101">
        <v>1.2912910033919998</v>
      </c>
      <c r="AQ101">
        <v>1.5177632471039999</v>
      </c>
      <c r="AR101">
        <f t="shared" si="10"/>
        <v>66.454542027941386</v>
      </c>
      <c r="AS101">
        <v>18.418399999999998</v>
      </c>
      <c r="AT101">
        <f t="shared" si="11"/>
        <v>14.734719999999999</v>
      </c>
      <c r="AU101">
        <f t="shared" si="12"/>
        <v>0.94754282552230384</v>
      </c>
      <c r="AV101">
        <f t="shared" si="13"/>
        <v>1.4258511105590062</v>
      </c>
      <c r="AW101" s="59">
        <v>0.19642456999999999</v>
      </c>
    </row>
    <row r="102" spans="1:49" x14ac:dyDescent="0.3">
      <c r="A102" t="s">
        <v>40</v>
      </c>
      <c r="B102">
        <v>5</v>
      </c>
      <c r="C102">
        <v>22</v>
      </c>
      <c r="D102">
        <v>191.02959048499955</v>
      </c>
      <c r="E102">
        <v>55.325857970965956</v>
      </c>
      <c r="F102">
        <v>13.497908446534694</v>
      </c>
      <c r="G102">
        <v>1.859449331381072</v>
      </c>
      <c r="H102">
        <v>1.6380626448720579</v>
      </c>
      <c r="I102">
        <v>1.5900534648791822</v>
      </c>
      <c r="J102">
        <v>1.4734456456493417</v>
      </c>
      <c r="K102">
        <v>1.3383911065801857</v>
      </c>
      <c r="L102">
        <v>1.2080239534365593</v>
      </c>
      <c r="M102">
        <v>1.2852614703130643</v>
      </c>
      <c r="N102">
        <v>1.1002851486257139</v>
      </c>
      <c r="O102">
        <v>0.93202022207178215</v>
      </c>
      <c r="P102">
        <v>1.0729154587257339</v>
      </c>
      <c r="Q102">
        <f t="shared" si="7"/>
        <v>13497.908446534695</v>
      </c>
      <c r="R102">
        <v>5.8118864800000001</v>
      </c>
      <c r="S102">
        <v>1.1943592624054946</v>
      </c>
      <c r="T102">
        <v>0.75161153850172191</v>
      </c>
      <c r="U102">
        <v>276.433940952</v>
      </c>
      <c r="V102">
        <f t="shared" si="8"/>
        <v>14.481681363967997</v>
      </c>
      <c r="W102">
        <v>2.3498363965439997</v>
      </c>
      <c r="X102">
        <v>1.8950448824319999</v>
      </c>
      <c r="Y102">
        <v>1.7944426705919998</v>
      </c>
      <c r="Z102">
        <v>1.6348030965759999</v>
      </c>
      <c r="AA102">
        <v>1.4230069534719998</v>
      </c>
      <c r="AB102">
        <v>1.2225168184319999</v>
      </c>
      <c r="AC102">
        <v>1.1842748170239998</v>
      </c>
      <c r="AD102">
        <v>1.0384125772799999</v>
      </c>
      <c r="AE102">
        <v>0.89766059468799986</v>
      </c>
      <c r="AF102">
        <v>1.0416825569279999</v>
      </c>
      <c r="AG102">
        <f t="shared" si="9"/>
        <v>21.834251412479997</v>
      </c>
      <c r="AH102">
        <v>4.5537464360959987</v>
      </c>
      <c r="AI102">
        <v>2.8560263214079997</v>
      </c>
      <c r="AJ102">
        <v>2.5457348367359995</v>
      </c>
      <c r="AK102">
        <v>2.3175955445759997</v>
      </c>
      <c r="AL102">
        <v>2.0208710446079996</v>
      </c>
      <c r="AM102">
        <v>1.7054895503359999</v>
      </c>
      <c r="AN102">
        <v>1.6357907271679997</v>
      </c>
      <c r="AO102">
        <v>1.4502747816959998</v>
      </c>
      <c r="AP102">
        <v>1.2789759923199999</v>
      </c>
      <c r="AQ102">
        <v>1.4697461775359999</v>
      </c>
      <c r="AR102">
        <f t="shared" si="10"/>
        <v>66.325522640499486</v>
      </c>
      <c r="AS102">
        <v>18.8032</v>
      </c>
      <c r="AT102">
        <f t="shared" si="11"/>
        <v>15.042560000000002</v>
      </c>
      <c r="AU102">
        <f t="shared" si="12"/>
        <v>0.96271388407079617</v>
      </c>
      <c r="AV102">
        <f t="shared" si="13"/>
        <v>1.4514983761061944</v>
      </c>
      <c r="AW102" s="59">
        <v>0.20446507999999999</v>
      </c>
    </row>
    <row r="103" spans="1:49" x14ac:dyDescent="0.3">
      <c r="A103" t="s">
        <v>40</v>
      </c>
      <c r="B103">
        <v>6</v>
      </c>
      <c r="C103">
        <v>22</v>
      </c>
      <c r="D103">
        <v>180.3508657889997</v>
      </c>
      <c r="E103">
        <v>53.402124042509676</v>
      </c>
      <c r="F103">
        <v>13.008001121187192</v>
      </c>
      <c r="G103">
        <v>1.760024105573633</v>
      </c>
      <c r="H103">
        <v>1.6015523838817893</v>
      </c>
      <c r="I103">
        <v>1.5389499010855463</v>
      </c>
      <c r="J103">
        <v>1.4452897574797772</v>
      </c>
      <c r="K103">
        <v>1.3085290780687022</v>
      </c>
      <c r="L103">
        <v>1.1503445423820333</v>
      </c>
      <c r="M103">
        <v>1.227570545222221</v>
      </c>
      <c r="N103">
        <v>1.0731139523313939</v>
      </c>
      <c r="O103">
        <v>0.87783461532529139</v>
      </c>
      <c r="P103">
        <v>1.0247922398368046</v>
      </c>
      <c r="Q103">
        <f t="shared" si="7"/>
        <v>13008.001121187192</v>
      </c>
      <c r="R103">
        <v>6.8126036399999998</v>
      </c>
      <c r="S103">
        <v>1.1387059246735356</v>
      </c>
      <c r="T103">
        <v>0.77482553182130953</v>
      </c>
      <c r="U103">
        <v>308.72058973600002</v>
      </c>
      <c r="V103">
        <f t="shared" si="8"/>
        <v>12.793096269823996</v>
      </c>
      <c r="W103">
        <v>1.9651002874879997</v>
      </c>
      <c r="X103">
        <v>1.5849716213759999</v>
      </c>
      <c r="Y103">
        <v>1.513512386048</v>
      </c>
      <c r="Z103">
        <v>1.3965782737919996</v>
      </c>
      <c r="AA103">
        <v>1.2464213032959996</v>
      </c>
      <c r="AB103">
        <v>1.0828154588159999</v>
      </c>
      <c r="AC103">
        <v>1.1390530344959999</v>
      </c>
      <c r="AD103">
        <v>1.018278636544</v>
      </c>
      <c r="AE103">
        <v>0.84147026329599983</v>
      </c>
      <c r="AF103">
        <v>1.0048950046719998</v>
      </c>
      <c r="AG103">
        <f t="shared" si="9"/>
        <v>20.245680226304</v>
      </c>
      <c r="AH103">
        <v>4.1936077281279998</v>
      </c>
      <c r="AI103">
        <v>2.6813326924799998</v>
      </c>
      <c r="AJ103">
        <v>2.3829006489599998</v>
      </c>
      <c r="AK103">
        <v>2.1170412922879995</v>
      </c>
      <c r="AL103">
        <v>1.8753518883839997</v>
      </c>
      <c r="AM103">
        <v>1.5645643386879999</v>
      </c>
      <c r="AN103">
        <v>1.5068813127679999</v>
      </c>
      <c r="AO103">
        <v>1.353933554688</v>
      </c>
      <c r="AP103">
        <v>1.1763321523199999</v>
      </c>
      <c r="AQ103">
        <v>1.3937346176000001</v>
      </c>
      <c r="AR103">
        <f t="shared" si="10"/>
        <v>63.189263718601531</v>
      </c>
      <c r="AS103">
        <v>18.148</v>
      </c>
      <c r="AT103">
        <f t="shared" si="11"/>
        <v>14.5184</v>
      </c>
      <c r="AU103">
        <f t="shared" si="12"/>
        <v>0.88116433421203411</v>
      </c>
      <c r="AV103">
        <f t="shared" si="13"/>
        <v>1.3944842562750717</v>
      </c>
      <c r="AW103" s="59">
        <v>0.19611827000000001</v>
      </c>
    </row>
    <row r="104" spans="1:49" x14ac:dyDescent="0.3">
      <c r="A104" t="s">
        <v>40</v>
      </c>
      <c r="B104">
        <v>1</v>
      </c>
      <c r="C104">
        <v>24</v>
      </c>
      <c r="D104">
        <v>195.76014621799973</v>
      </c>
      <c r="E104">
        <v>57.241797123513244</v>
      </c>
      <c r="F104">
        <v>14.605981825917258</v>
      </c>
      <c r="G104">
        <v>1.8102896372100572</v>
      </c>
      <c r="H104">
        <v>1.7319739899940096</v>
      </c>
      <c r="I104">
        <v>1.5968705015258404</v>
      </c>
      <c r="J104">
        <v>1.5696091075946343</v>
      </c>
      <c r="K104">
        <v>1.4771204822473325</v>
      </c>
      <c r="L104">
        <v>1.3518199002821893</v>
      </c>
      <c r="M104">
        <v>1.4316141414132739</v>
      </c>
      <c r="N104">
        <v>1.2428268000338174</v>
      </c>
      <c r="O104">
        <v>1.0791822836052913</v>
      </c>
      <c r="P104">
        <v>1.3146749820108123</v>
      </c>
      <c r="Q104">
        <f t="shared" si="7"/>
        <v>14605.981825917259</v>
      </c>
      <c r="R104">
        <v>5.9185574699999997</v>
      </c>
      <c r="S104">
        <v>1.1920544973195877</v>
      </c>
      <c r="T104">
        <v>0.79985094960824732</v>
      </c>
      <c r="U104">
        <v>294.12359308800001</v>
      </c>
      <c r="V104">
        <f t="shared" si="8"/>
        <v>13.297921734655997</v>
      </c>
      <c r="W104">
        <v>1.7878768394239999</v>
      </c>
      <c r="X104">
        <v>1.6071426908159996</v>
      </c>
      <c r="Y104">
        <v>1.4694964577279999</v>
      </c>
      <c r="Z104">
        <v>1.4051891077119998</v>
      </c>
      <c r="AA104">
        <v>1.2836655503359999</v>
      </c>
      <c r="AB104">
        <v>1.1625593175039999</v>
      </c>
      <c r="AC104">
        <v>1.2626159703039999</v>
      </c>
      <c r="AD104">
        <v>1.1209584721919998</v>
      </c>
      <c r="AE104">
        <v>0.97937858969599989</v>
      </c>
      <c r="AF104">
        <v>1.2190387389439998</v>
      </c>
      <c r="AG104">
        <f t="shared" si="9"/>
        <v>22.485590413311993</v>
      </c>
      <c r="AH104">
        <v>4.5321715445759994</v>
      </c>
      <c r="AI104">
        <v>2.9816061383679999</v>
      </c>
      <c r="AJ104">
        <v>2.6104403886079997</v>
      </c>
      <c r="AK104">
        <v>2.3275640893439995</v>
      </c>
      <c r="AL104">
        <v>1.9958619432959996</v>
      </c>
      <c r="AM104">
        <v>1.6971948031999999</v>
      </c>
      <c r="AN104">
        <v>1.7086909132799997</v>
      </c>
      <c r="AO104">
        <v>1.5354056140799999</v>
      </c>
      <c r="AP104">
        <v>1.3813127444479998</v>
      </c>
      <c r="AQ104">
        <v>1.7153422341119999</v>
      </c>
      <c r="AR104">
        <f t="shared" si="10"/>
        <v>59.139749013587462</v>
      </c>
      <c r="AS104">
        <v>18.751200000000001</v>
      </c>
      <c r="AT104">
        <f t="shared" si="11"/>
        <v>15.000960000000001</v>
      </c>
      <c r="AU104">
        <f t="shared" si="12"/>
        <v>0.88647138147531868</v>
      </c>
      <c r="AV104">
        <f t="shared" si="13"/>
        <v>1.4989434285080416</v>
      </c>
      <c r="AW104" s="59">
        <v>0.20810134999999999</v>
      </c>
    </row>
    <row r="105" spans="1:49" x14ac:dyDescent="0.3">
      <c r="A105" t="s">
        <v>40</v>
      </c>
      <c r="B105">
        <v>2</v>
      </c>
      <c r="C105">
        <v>24</v>
      </c>
      <c r="D105">
        <v>167.79656662699958</v>
      </c>
      <c r="E105">
        <v>51.836257037351139</v>
      </c>
      <c r="F105">
        <v>12.961131622333665</v>
      </c>
      <c r="G105">
        <v>1.6740632908690531</v>
      </c>
      <c r="H105">
        <v>1.5651422907332191</v>
      </c>
      <c r="I105">
        <v>1.4942448231603818</v>
      </c>
      <c r="J105">
        <v>1.445269940806976</v>
      </c>
      <c r="K105">
        <v>1.345558379719521</v>
      </c>
      <c r="L105">
        <v>1.1868056571825976</v>
      </c>
      <c r="M105">
        <v>1.2336123477083498</v>
      </c>
      <c r="N105">
        <v>1.0840203573854539</v>
      </c>
      <c r="O105">
        <v>0.89433145579327467</v>
      </c>
      <c r="P105">
        <v>1.0380830789748401</v>
      </c>
      <c r="Q105">
        <f t="shared" si="7"/>
        <v>12961.131622333665</v>
      </c>
      <c r="R105">
        <v>7.3731364399999997</v>
      </c>
      <c r="S105">
        <v>1.1631981712714738</v>
      </c>
      <c r="T105">
        <v>0.75886239813058787</v>
      </c>
      <c r="U105">
        <v>283.70998032</v>
      </c>
      <c r="V105">
        <f t="shared" si="8"/>
        <v>12.598714146303998</v>
      </c>
      <c r="W105">
        <v>1.8059601530879996</v>
      </c>
      <c r="X105">
        <v>1.5451255639039998</v>
      </c>
      <c r="Y105">
        <v>1.4654087019519999</v>
      </c>
      <c r="Z105">
        <v>1.3712002170879998</v>
      </c>
      <c r="AA105">
        <v>1.2489713699839999</v>
      </c>
      <c r="AB105">
        <v>1.090719878144</v>
      </c>
      <c r="AC105">
        <v>1.1453039037439998</v>
      </c>
      <c r="AD105">
        <v>1.037171852288</v>
      </c>
      <c r="AE105">
        <v>0.86728926668799988</v>
      </c>
      <c r="AF105">
        <v>1.0215632394239997</v>
      </c>
      <c r="AG105">
        <f t="shared" si="9"/>
        <v>22.353015067135996</v>
      </c>
      <c r="AH105">
        <v>5.1436746117119991</v>
      </c>
      <c r="AI105">
        <v>3.0514511938559998</v>
      </c>
      <c r="AJ105">
        <v>2.6036979537919995</v>
      </c>
      <c r="AK105">
        <v>2.2502285644799995</v>
      </c>
      <c r="AL105">
        <v>1.9730811975679998</v>
      </c>
      <c r="AM105">
        <v>1.6492845957119999</v>
      </c>
      <c r="AN105">
        <v>1.576490146816</v>
      </c>
      <c r="AO105">
        <v>1.4240868229119998</v>
      </c>
      <c r="AP105">
        <v>1.2229937607679999</v>
      </c>
      <c r="AQ105">
        <v>1.4580262195199998</v>
      </c>
      <c r="AR105">
        <f t="shared" si="10"/>
        <v>56.362482235458991</v>
      </c>
      <c r="AS105">
        <v>18.616</v>
      </c>
      <c r="AT105">
        <f t="shared" si="11"/>
        <v>14.892800000000001</v>
      </c>
      <c r="AU105">
        <f t="shared" si="12"/>
        <v>0.84596007106145232</v>
      </c>
      <c r="AV105">
        <f t="shared" si="13"/>
        <v>1.5009276339664801</v>
      </c>
      <c r="AW105" s="59">
        <v>0.20106868</v>
      </c>
    </row>
    <row r="106" spans="1:49" x14ac:dyDescent="0.3">
      <c r="A106" t="s">
        <v>40</v>
      </c>
      <c r="B106">
        <v>3</v>
      </c>
      <c r="C106">
        <v>24</v>
      </c>
      <c r="D106">
        <v>165.34919621599914</v>
      </c>
      <c r="E106">
        <v>50.777240346180079</v>
      </c>
      <c r="F106">
        <v>14.056498902857644</v>
      </c>
      <c r="G106">
        <v>1.8918226707563821</v>
      </c>
      <c r="H106">
        <v>1.7081056932849186</v>
      </c>
      <c r="I106">
        <v>1.6161951559447008</v>
      </c>
      <c r="J106">
        <v>1.5683528183300963</v>
      </c>
      <c r="K106">
        <v>1.4435867217292246</v>
      </c>
      <c r="L106">
        <v>1.2690239536608157</v>
      </c>
      <c r="M106">
        <v>1.2423290115138039</v>
      </c>
      <c r="N106">
        <v>1.1162839721319306</v>
      </c>
      <c r="O106">
        <v>0.96302073298209856</v>
      </c>
      <c r="P106">
        <v>1.2377781725236723</v>
      </c>
      <c r="Q106">
        <f t="shared" si="7"/>
        <v>14056.498902857644</v>
      </c>
      <c r="R106">
        <v>5.8290256899999999</v>
      </c>
      <c r="S106">
        <v>1.188413528797247</v>
      </c>
      <c r="T106">
        <v>0.72186499711340202</v>
      </c>
      <c r="U106">
        <v>264.80372921600002</v>
      </c>
      <c r="V106">
        <f t="shared" si="8"/>
        <v>13.698633162239998</v>
      </c>
      <c r="W106">
        <v>2.0746834135039998</v>
      </c>
      <c r="X106">
        <v>1.7097820313599998</v>
      </c>
      <c r="Y106">
        <v>1.5847635215359999</v>
      </c>
      <c r="Z106">
        <v>1.4904470497279998</v>
      </c>
      <c r="AA106">
        <v>1.3360920867839998</v>
      </c>
      <c r="AB106">
        <v>1.1710621644799999</v>
      </c>
      <c r="AC106">
        <v>1.1511070771199998</v>
      </c>
      <c r="AD106">
        <v>1.0616398940159999</v>
      </c>
      <c r="AE106">
        <v>0.93088232806399995</v>
      </c>
      <c r="AF106">
        <v>1.1881735956479997</v>
      </c>
      <c r="AG106">
        <f t="shared" si="9"/>
        <v>24.587131079679995</v>
      </c>
      <c r="AH106">
        <v>5.92424248832</v>
      </c>
      <c r="AI106">
        <v>3.2474002529279997</v>
      </c>
      <c r="AJ106">
        <v>2.7963522862079997</v>
      </c>
      <c r="AK106">
        <v>2.5306245386239996</v>
      </c>
      <c r="AL106">
        <v>2.2006771804159997</v>
      </c>
      <c r="AM106">
        <v>1.8112661365759997</v>
      </c>
      <c r="AN106">
        <v>1.6401720724479998</v>
      </c>
      <c r="AO106">
        <v>1.4924020633599997</v>
      </c>
      <c r="AP106">
        <v>1.3345105279999998</v>
      </c>
      <c r="AQ106">
        <v>1.6094835327999997</v>
      </c>
      <c r="AR106">
        <f t="shared" si="10"/>
        <v>55.714646486597275</v>
      </c>
      <c r="AS106">
        <v>18.605599999999999</v>
      </c>
      <c r="AT106">
        <f t="shared" si="11"/>
        <v>14.88448</v>
      </c>
      <c r="AU106">
        <f t="shared" si="12"/>
        <v>0.92032997875908318</v>
      </c>
      <c r="AV106">
        <f t="shared" si="13"/>
        <v>1.6518636243711569</v>
      </c>
      <c r="AW106" s="59">
        <v>0.19891561999999999</v>
      </c>
    </row>
    <row r="107" spans="1:49" x14ac:dyDescent="0.3">
      <c r="A107" t="s">
        <v>40</v>
      </c>
      <c r="B107">
        <v>4</v>
      </c>
      <c r="C107">
        <v>24</v>
      </c>
      <c r="D107">
        <v>167.00654275100013</v>
      </c>
      <c r="E107">
        <v>51.275952789182384</v>
      </c>
      <c r="F107">
        <v>12.519149403242981</v>
      </c>
      <c r="G107">
        <v>1.4935125916388945</v>
      </c>
      <c r="H107">
        <v>1.3892756386821981</v>
      </c>
      <c r="I107">
        <v>1.430802246564191</v>
      </c>
      <c r="J107">
        <v>1.3672022627804874</v>
      </c>
      <c r="K107">
        <v>1.3189409132388465</v>
      </c>
      <c r="L107">
        <v>1.236444025831138</v>
      </c>
      <c r="M107">
        <v>1.2853257137752363</v>
      </c>
      <c r="N107">
        <v>1.0623221462813757</v>
      </c>
      <c r="O107">
        <v>0.90074558037733266</v>
      </c>
      <c r="P107">
        <v>1.0345782840732805</v>
      </c>
      <c r="Q107">
        <f t="shared" si="7"/>
        <v>12519.14940324298</v>
      </c>
      <c r="R107">
        <v>5.3931829899999997</v>
      </c>
      <c r="S107">
        <v>1.186537454570443</v>
      </c>
      <c r="T107">
        <v>0.78925800637801047</v>
      </c>
      <c r="U107">
        <v>303.47386846400002</v>
      </c>
      <c r="V107">
        <f t="shared" si="8"/>
        <v>12.128216156159999</v>
      </c>
      <c r="W107">
        <v>1.5739412049919999</v>
      </c>
      <c r="X107">
        <v>1.3684780462079997</v>
      </c>
      <c r="Y107">
        <v>1.3995614131199998</v>
      </c>
      <c r="Z107">
        <v>1.3105025556479999</v>
      </c>
      <c r="AA107">
        <v>1.2187676467199999</v>
      </c>
      <c r="AB107">
        <v>1.1403241308159999</v>
      </c>
      <c r="AC107">
        <v>1.1946111923199998</v>
      </c>
      <c r="AD107">
        <v>1.0176374640639998</v>
      </c>
      <c r="AE107">
        <v>0.87801596979199981</v>
      </c>
      <c r="AF107">
        <v>1.0263765324799998</v>
      </c>
      <c r="AG107">
        <f t="shared" si="9"/>
        <v>21.518388476416</v>
      </c>
      <c r="AH107">
        <v>4.3922305889279993</v>
      </c>
      <c r="AI107">
        <v>2.7213992232959998</v>
      </c>
      <c r="AJ107">
        <v>2.5018100223999995</v>
      </c>
      <c r="AK107">
        <v>2.2786943728639999</v>
      </c>
      <c r="AL107">
        <v>1.9652813905919999</v>
      </c>
      <c r="AM107">
        <v>1.6708572375039998</v>
      </c>
      <c r="AN107">
        <v>1.6453149506560001</v>
      </c>
      <c r="AO107">
        <v>1.4693760972799998</v>
      </c>
      <c r="AP107">
        <v>1.3196207032319998</v>
      </c>
      <c r="AQ107">
        <v>1.5538038896639998</v>
      </c>
      <c r="AR107">
        <f t="shared" si="10"/>
        <v>56.36210243835145</v>
      </c>
      <c r="AS107">
        <v>18.491199999999999</v>
      </c>
      <c r="AT107">
        <f t="shared" si="11"/>
        <v>14.792960000000001</v>
      </c>
      <c r="AU107">
        <f t="shared" si="12"/>
        <v>0.81986405399325069</v>
      </c>
      <c r="AV107">
        <f t="shared" si="13"/>
        <v>1.4546371028121483</v>
      </c>
      <c r="AW107" s="59">
        <v>0.20850629000000001</v>
      </c>
    </row>
    <row r="108" spans="1:49" x14ac:dyDescent="0.3">
      <c r="A108" t="s">
        <v>40</v>
      </c>
      <c r="B108">
        <v>5</v>
      </c>
      <c r="C108">
        <v>24</v>
      </c>
      <c r="D108">
        <v>185.50376404399901</v>
      </c>
      <c r="E108">
        <v>54.577454207455112</v>
      </c>
      <c r="F108">
        <v>12.905954999283399</v>
      </c>
      <c r="G108">
        <v>1.6554887259171394</v>
      </c>
      <c r="H108">
        <v>1.5001441022400599</v>
      </c>
      <c r="I108">
        <v>1.4580520907191781</v>
      </c>
      <c r="J108">
        <v>1.3898928567132731</v>
      </c>
      <c r="K108">
        <v>1.2957022603336381</v>
      </c>
      <c r="L108">
        <v>1.1949289947687187</v>
      </c>
      <c r="M108">
        <v>1.286410308610066</v>
      </c>
      <c r="N108">
        <v>1.0436473372427595</v>
      </c>
      <c r="O108">
        <v>0.90510723796292536</v>
      </c>
      <c r="P108">
        <v>1.1765810847756408</v>
      </c>
      <c r="Q108">
        <f t="shared" si="7"/>
        <v>12905.954999283398</v>
      </c>
      <c r="R108">
        <v>5.2616846700000002</v>
      </c>
      <c r="S108">
        <v>1.2014750103092784</v>
      </c>
      <c r="T108">
        <v>0.75956362152577328</v>
      </c>
      <c r="U108">
        <v>277.83057224000004</v>
      </c>
      <c r="V108">
        <f t="shared" si="8"/>
        <v>12.392033884671998</v>
      </c>
      <c r="W108">
        <v>1.6693352965119999</v>
      </c>
      <c r="X108">
        <v>1.4663423390719998</v>
      </c>
      <c r="Y108">
        <v>1.4334141951999997</v>
      </c>
      <c r="Z108">
        <v>1.3192539975679998</v>
      </c>
      <c r="AA108">
        <v>1.2007653232639997</v>
      </c>
      <c r="AB108">
        <v>1.0982587166719999</v>
      </c>
      <c r="AC108">
        <v>1.1968822927359999</v>
      </c>
      <c r="AD108">
        <v>0.99689159731199994</v>
      </c>
      <c r="AE108">
        <v>0.87510932121599994</v>
      </c>
      <c r="AF108">
        <v>1.13578080512</v>
      </c>
      <c r="AG108">
        <f t="shared" si="9"/>
        <v>21.016000591872</v>
      </c>
      <c r="AH108">
        <v>3.9126256998399995</v>
      </c>
      <c r="AI108">
        <v>2.7892049003519999</v>
      </c>
      <c r="AJ108">
        <v>2.5336166768639998</v>
      </c>
      <c r="AK108">
        <v>2.2639147847679997</v>
      </c>
      <c r="AL108">
        <v>1.9492880742399996</v>
      </c>
      <c r="AM108">
        <v>1.6551248895999999</v>
      </c>
      <c r="AN108">
        <v>1.6469662510079999</v>
      </c>
      <c r="AO108">
        <v>1.4056604257279999</v>
      </c>
      <c r="AP108">
        <v>1.2900199070719998</v>
      </c>
      <c r="AQ108">
        <v>1.5695789823999999</v>
      </c>
      <c r="AR108">
        <f t="shared" si="10"/>
        <v>58.964757973335104</v>
      </c>
      <c r="AS108">
        <v>18.823999999999998</v>
      </c>
      <c r="AT108">
        <f t="shared" si="11"/>
        <v>15.059199999999999</v>
      </c>
      <c r="AU108">
        <f t="shared" si="12"/>
        <v>0.82288792795580101</v>
      </c>
      <c r="AV108">
        <f t="shared" si="13"/>
        <v>1.3955589003314919</v>
      </c>
      <c r="AW108" s="59">
        <v>0.20675309</v>
      </c>
    </row>
    <row r="109" spans="1:49" x14ac:dyDescent="0.3">
      <c r="A109" t="s">
        <v>40</v>
      </c>
      <c r="B109">
        <v>6</v>
      </c>
      <c r="C109">
        <v>24</v>
      </c>
      <c r="D109">
        <v>171.71141413200036</v>
      </c>
      <c r="E109">
        <v>52.557935872528525</v>
      </c>
      <c r="F109">
        <v>12.568128550668682</v>
      </c>
      <c r="G109">
        <v>1.4999886062729824</v>
      </c>
      <c r="H109">
        <v>1.4786664572137311</v>
      </c>
      <c r="I109">
        <v>1.441332015738825</v>
      </c>
      <c r="J109">
        <v>1.3636453240711188</v>
      </c>
      <c r="K109">
        <v>1.3175773664863006</v>
      </c>
      <c r="L109">
        <v>1.1840422122809999</v>
      </c>
      <c r="M109">
        <v>1.2625745132339701</v>
      </c>
      <c r="N109">
        <v>1.1251394493674165</v>
      </c>
      <c r="O109">
        <v>0.90058867749824512</v>
      </c>
      <c r="P109">
        <v>0.99457392850509319</v>
      </c>
      <c r="Q109">
        <f t="shared" si="7"/>
        <v>12568.128550668682</v>
      </c>
      <c r="R109">
        <v>6.2815218799999997</v>
      </c>
      <c r="S109">
        <v>1.1663193399312677</v>
      </c>
      <c r="T109">
        <v>0.7774515757800724</v>
      </c>
      <c r="U109">
        <v>310.891863984</v>
      </c>
      <c r="V109">
        <f t="shared" si="8"/>
        <v>12.221912827903997</v>
      </c>
      <c r="W109">
        <v>1.5988963128319997</v>
      </c>
      <c r="X109">
        <v>1.4553422940159999</v>
      </c>
      <c r="Y109">
        <v>1.4099585310719998</v>
      </c>
      <c r="Z109">
        <v>1.3206465791999999</v>
      </c>
      <c r="AA109">
        <v>1.2395078891519997</v>
      </c>
      <c r="AB109">
        <v>1.103105755648</v>
      </c>
      <c r="AC109">
        <v>1.1708945597439999</v>
      </c>
      <c r="AD109">
        <v>1.0708277831679998</v>
      </c>
      <c r="AE109">
        <v>0.87461888051199999</v>
      </c>
      <c r="AF109">
        <v>0.97811424255999979</v>
      </c>
      <c r="AG109">
        <f t="shared" si="9"/>
        <v>20.588598391295999</v>
      </c>
      <c r="AH109">
        <v>4.2031499494400002</v>
      </c>
      <c r="AI109">
        <v>2.7152788382719995</v>
      </c>
      <c r="AJ109">
        <v>2.4169716546559998</v>
      </c>
      <c r="AK109">
        <v>2.145626336256</v>
      </c>
      <c r="AL109">
        <v>1.9333993702399999</v>
      </c>
      <c r="AM109">
        <v>1.6269076761599999</v>
      </c>
      <c r="AN109">
        <v>1.5503708047360001</v>
      </c>
      <c r="AO109">
        <v>1.4161261603839999</v>
      </c>
      <c r="AP109">
        <v>1.2052411571199999</v>
      </c>
      <c r="AQ109">
        <v>1.3755264440319999</v>
      </c>
      <c r="AR109">
        <f t="shared" si="10"/>
        <v>59.362529666278363</v>
      </c>
      <c r="AS109">
        <v>18.2728</v>
      </c>
      <c r="AT109">
        <f t="shared" si="11"/>
        <v>14.61824</v>
      </c>
      <c r="AU109">
        <f t="shared" si="12"/>
        <v>0.83607279863403505</v>
      </c>
      <c r="AV109">
        <f t="shared" si="13"/>
        <v>1.4084184136596472</v>
      </c>
      <c r="AW109" s="59">
        <v>0.20630435</v>
      </c>
    </row>
    <row r="110" spans="1:49" x14ac:dyDescent="0.3">
      <c r="A110" t="s">
        <v>115</v>
      </c>
      <c r="B110">
        <v>1</v>
      </c>
      <c r="C110">
        <v>14</v>
      </c>
      <c r="D110">
        <v>119.37464224300018</v>
      </c>
      <c r="V110">
        <f>SUM(W110:AF110)</f>
        <v>10.566728320511999</v>
      </c>
      <c r="W110">
        <v>1.5732021693439999</v>
      </c>
      <c r="X110">
        <v>1.4117133189119997</v>
      </c>
      <c r="Y110">
        <v>1.2633066367999999</v>
      </c>
      <c r="Z110">
        <v>1.16798003712</v>
      </c>
      <c r="AA110">
        <v>0.9968274800639999</v>
      </c>
      <c r="AB110">
        <v>0.82189313023999988</v>
      </c>
      <c r="AC110">
        <v>0.89166619443199979</v>
      </c>
      <c r="AD110">
        <v>0.82252080435200003</v>
      </c>
      <c r="AE110">
        <v>0.73697602201599999</v>
      </c>
      <c r="AF110">
        <v>0.88064252723199976</v>
      </c>
      <c r="AS110">
        <v>18.179199999999998</v>
      </c>
      <c r="AT110">
        <f>0.8*AS110</f>
        <v>14.54336</v>
      </c>
      <c r="AU110">
        <f t="shared" si="12"/>
        <v>0.72656719771167044</v>
      </c>
      <c r="AW110" s="60"/>
    </row>
    <row r="111" spans="1:49" x14ac:dyDescent="0.3">
      <c r="A111" t="s">
        <v>115</v>
      </c>
      <c r="B111">
        <v>2</v>
      </c>
      <c r="C111">
        <v>14</v>
      </c>
      <c r="D111">
        <v>123.04305148199863</v>
      </c>
      <c r="V111">
        <f t="shared" si="8"/>
        <v>9.0618841364480005</v>
      </c>
      <c r="W111">
        <v>1.077215885824</v>
      </c>
      <c r="X111">
        <v>1.1193251696639999</v>
      </c>
      <c r="Y111">
        <v>1.0144810956799999</v>
      </c>
      <c r="Z111">
        <v>0.9559218007039999</v>
      </c>
      <c r="AA111">
        <v>0.81599434342400001</v>
      </c>
      <c r="AB111">
        <v>0.73014584780799985</v>
      </c>
      <c r="AC111">
        <v>0.89587318579199993</v>
      </c>
      <c r="AD111">
        <v>0.80367483289599984</v>
      </c>
      <c r="AE111">
        <v>0.74876909619199994</v>
      </c>
      <c r="AF111">
        <v>0.90048287846399977</v>
      </c>
      <c r="AS111">
        <v>17.992000000000001</v>
      </c>
      <c r="AT111">
        <f t="shared" ref="AT111:AT129" si="14">0.8*AS111</f>
        <v>14.393600000000001</v>
      </c>
      <c r="AU111">
        <f t="shared" si="12"/>
        <v>0.62957732161849711</v>
      </c>
      <c r="AW111" s="60"/>
    </row>
    <row r="112" spans="1:49" x14ac:dyDescent="0.3">
      <c r="A112" t="s">
        <v>115</v>
      </c>
      <c r="B112">
        <v>3</v>
      </c>
      <c r="C112">
        <v>14</v>
      </c>
      <c r="D112">
        <v>126.02654673600003</v>
      </c>
      <c r="V112">
        <f t="shared" si="8"/>
        <v>9.159839543296</v>
      </c>
      <c r="W112">
        <v>1.1499878374399999</v>
      </c>
      <c r="X112">
        <v>1.1738552017919999</v>
      </c>
      <c r="Y112">
        <v>1.050012174848</v>
      </c>
      <c r="Z112">
        <v>0.95357083494399986</v>
      </c>
      <c r="AA112">
        <v>0.84258725324799988</v>
      </c>
      <c r="AB112">
        <v>0.71952600678399992</v>
      </c>
      <c r="AC112">
        <v>0.85565029887999988</v>
      </c>
      <c r="AD112">
        <v>0.79433733683199992</v>
      </c>
      <c r="AE112">
        <v>0.72942143539199988</v>
      </c>
      <c r="AF112">
        <v>0.89089116313600003</v>
      </c>
      <c r="AS112">
        <v>17.950399999999998</v>
      </c>
      <c r="AT112">
        <f t="shared" si="14"/>
        <v>14.36032</v>
      </c>
      <c r="AU112">
        <f t="shared" si="12"/>
        <v>0.63785762039397453</v>
      </c>
      <c r="AW112" s="60"/>
    </row>
    <row r="113" spans="1:49" x14ac:dyDescent="0.3">
      <c r="A113" t="s">
        <v>115</v>
      </c>
      <c r="B113">
        <v>5</v>
      </c>
      <c r="C113">
        <v>14</v>
      </c>
      <c r="D113">
        <v>100.54048539500047</v>
      </c>
      <c r="V113">
        <f t="shared" si="8"/>
        <v>8.3185987522559994</v>
      </c>
      <c r="W113">
        <v>0.98724138905600001</v>
      </c>
      <c r="X113">
        <v>1.075109015552</v>
      </c>
      <c r="Y113">
        <v>0.98828301311999989</v>
      </c>
      <c r="Z113">
        <v>0.89089678745599987</v>
      </c>
      <c r="AA113">
        <v>0.76520673382399984</v>
      </c>
      <c r="AB113">
        <v>0.66691724236799987</v>
      </c>
      <c r="AC113">
        <v>0.83362996121599986</v>
      </c>
      <c r="AD113">
        <v>0.71088030207999997</v>
      </c>
      <c r="AE113">
        <v>0.63124668006399998</v>
      </c>
      <c r="AF113">
        <v>0.76918762751999992</v>
      </c>
      <c r="AS113">
        <v>17.6904</v>
      </c>
      <c r="AT113">
        <f t="shared" si="14"/>
        <v>14.152320000000001</v>
      </c>
      <c r="AU113">
        <f t="shared" si="12"/>
        <v>0.58779046490299813</v>
      </c>
      <c r="AW113" s="60"/>
    </row>
    <row r="114" spans="1:49" x14ac:dyDescent="0.3">
      <c r="A114" t="s">
        <v>115</v>
      </c>
      <c r="B114">
        <v>6</v>
      </c>
      <c r="C114">
        <v>14</v>
      </c>
      <c r="D114">
        <v>119.89387445100029</v>
      </c>
      <c r="V114">
        <f t="shared" si="8"/>
        <v>9.4939578972159993</v>
      </c>
      <c r="W114">
        <v>1.180300672512</v>
      </c>
      <c r="X114">
        <v>1.1918316533760001</v>
      </c>
      <c r="Y114">
        <v>1.10147245312</v>
      </c>
      <c r="Z114">
        <v>1.006926509056</v>
      </c>
      <c r="AA114">
        <v>0.86543886540799986</v>
      </c>
      <c r="AB114">
        <v>0.7539423457279999</v>
      </c>
      <c r="AC114">
        <v>0.88984616447999976</v>
      </c>
      <c r="AD114">
        <v>0.87142539161599986</v>
      </c>
      <c r="AE114">
        <v>0.77589519155199982</v>
      </c>
      <c r="AF114">
        <v>0.85687865036799993</v>
      </c>
      <c r="AS114">
        <v>18.064799999999998</v>
      </c>
      <c r="AT114">
        <f t="shared" si="14"/>
        <v>14.451839999999999</v>
      </c>
      <c r="AU114">
        <f t="shared" si="12"/>
        <v>0.65693765618883126</v>
      </c>
      <c r="AW114" s="60"/>
    </row>
    <row r="115" spans="1:49" x14ac:dyDescent="0.3">
      <c r="A115" t="s">
        <v>115</v>
      </c>
      <c r="B115">
        <v>1</v>
      </c>
      <c r="C115">
        <v>16</v>
      </c>
      <c r="D115">
        <v>122.30483122100061</v>
      </c>
      <c r="V115">
        <f t="shared" si="8"/>
        <v>10.972114682879999</v>
      </c>
      <c r="W115">
        <v>1.6716941363199997</v>
      </c>
      <c r="X115">
        <v>1.4669576396799997</v>
      </c>
      <c r="Y115">
        <v>1.3013439129599997</v>
      </c>
      <c r="Z115">
        <v>1.2095370127359999</v>
      </c>
      <c r="AA115">
        <v>1.0530695552</v>
      </c>
      <c r="AB115">
        <v>0.86761435238399987</v>
      </c>
      <c r="AC115">
        <v>0.92042896691200005</v>
      </c>
      <c r="AD115">
        <v>0.86116888166399985</v>
      </c>
      <c r="AE115">
        <v>0.74831915059199994</v>
      </c>
      <c r="AF115">
        <v>0.87198107443199979</v>
      </c>
      <c r="AS115">
        <v>18.366399999999999</v>
      </c>
      <c r="AT115">
        <f t="shared" si="14"/>
        <v>14.69312</v>
      </c>
      <c r="AU115">
        <f t="shared" si="12"/>
        <v>0.74675185956964885</v>
      </c>
      <c r="AW115" s="60"/>
    </row>
    <row r="116" spans="1:49" x14ac:dyDescent="0.3">
      <c r="A116" t="s">
        <v>115</v>
      </c>
      <c r="B116">
        <v>2</v>
      </c>
      <c r="C116">
        <v>16</v>
      </c>
      <c r="D116">
        <v>124.18913518900014</v>
      </c>
      <c r="V116">
        <f t="shared" si="8"/>
        <v>10.093129080320001</v>
      </c>
      <c r="W116">
        <v>1.4240148316159997</v>
      </c>
      <c r="X116">
        <v>1.3146892994559998</v>
      </c>
      <c r="Y116">
        <v>1.180236555264</v>
      </c>
      <c r="Z116">
        <v>1.0908469877759996</v>
      </c>
      <c r="AA116">
        <v>0.97267440025599994</v>
      </c>
      <c r="AB116">
        <v>0.79978392832</v>
      </c>
      <c r="AC116">
        <v>0.88602162687999986</v>
      </c>
      <c r="AD116">
        <v>0.8516952770559999</v>
      </c>
      <c r="AE116">
        <v>0.74040235775999996</v>
      </c>
      <c r="AF116">
        <v>0.83276381593599991</v>
      </c>
      <c r="AS116">
        <v>18.096</v>
      </c>
      <c r="AT116">
        <f t="shared" si="14"/>
        <v>14.476800000000001</v>
      </c>
      <c r="AU116">
        <f t="shared" si="12"/>
        <v>0.69719337701149431</v>
      </c>
      <c r="AW116" s="60"/>
    </row>
    <row r="117" spans="1:49" x14ac:dyDescent="0.3">
      <c r="A117" t="s">
        <v>115</v>
      </c>
      <c r="B117">
        <v>3</v>
      </c>
      <c r="C117">
        <v>16</v>
      </c>
      <c r="D117">
        <v>125.95315363799958</v>
      </c>
      <c r="V117">
        <f t="shared" si="8"/>
        <v>9.2649153392640002</v>
      </c>
      <c r="W117">
        <v>1.1548877450239998</v>
      </c>
      <c r="X117">
        <v>1.150110447616</v>
      </c>
      <c r="Y117">
        <v>1.0536387363839999</v>
      </c>
      <c r="Z117">
        <v>0.95214450739199985</v>
      </c>
      <c r="AA117">
        <v>0.85782578585599989</v>
      </c>
      <c r="AB117">
        <v>0.74228538009599987</v>
      </c>
      <c r="AC117">
        <v>0.89422638489599993</v>
      </c>
      <c r="AD117">
        <v>0.82051067238399988</v>
      </c>
      <c r="AE117">
        <v>0.74657673625600007</v>
      </c>
      <c r="AF117">
        <v>0.89270894335999995</v>
      </c>
      <c r="AS117">
        <v>18.096</v>
      </c>
      <c r="AT117">
        <f t="shared" si="14"/>
        <v>14.476800000000001</v>
      </c>
      <c r="AU117">
        <f t="shared" si="12"/>
        <v>0.63998365241379307</v>
      </c>
      <c r="AW117" s="60"/>
    </row>
    <row r="118" spans="1:49" x14ac:dyDescent="0.3">
      <c r="A118" t="s">
        <v>115</v>
      </c>
      <c r="B118">
        <v>5</v>
      </c>
      <c r="C118">
        <v>16</v>
      </c>
      <c r="D118">
        <v>103.8219490120002</v>
      </c>
      <c r="V118">
        <f t="shared" si="8"/>
        <v>8.6393998412799977</v>
      </c>
      <c r="W118">
        <v>1.0760550261759998</v>
      </c>
      <c r="X118">
        <v>1.0749807810559999</v>
      </c>
      <c r="Y118">
        <v>1.030562151424</v>
      </c>
      <c r="Z118">
        <v>0.91025007257599988</v>
      </c>
      <c r="AA118">
        <v>0.81653877759999993</v>
      </c>
      <c r="AB118">
        <v>0.69987013324799996</v>
      </c>
      <c r="AC118">
        <v>0.8501204674559999</v>
      </c>
      <c r="AD118">
        <v>0.76896377958399986</v>
      </c>
      <c r="AE118">
        <v>0.65276082892800003</v>
      </c>
      <c r="AF118">
        <v>0.7592978232319999</v>
      </c>
      <c r="AS118">
        <v>17.815200000000001</v>
      </c>
      <c r="AT118">
        <f t="shared" si="14"/>
        <v>14.252160000000002</v>
      </c>
      <c r="AU118">
        <f t="shared" si="12"/>
        <v>0.60618178867483918</v>
      </c>
      <c r="AW118" s="60"/>
    </row>
    <row r="119" spans="1:49" x14ac:dyDescent="0.3">
      <c r="A119" t="s">
        <v>115</v>
      </c>
      <c r="B119">
        <v>6</v>
      </c>
      <c r="C119">
        <v>16</v>
      </c>
      <c r="D119">
        <v>125.44152761700026</v>
      </c>
      <c r="V119">
        <f t="shared" si="8"/>
        <v>9.5205676799999974</v>
      </c>
      <c r="W119">
        <v>1.209056695808</v>
      </c>
      <c r="X119">
        <v>1.1964795914239998</v>
      </c>
      <c r="Y119">
        <v>1.1075140976639997</v>
      </c>
      <c r="Z119">
        <v>0.9998173685759999</v>
      </c>
      <c r="AA119">
        <v>0.87641978777599983</v>
      </c>
      <c r="AB119">
        <v>0.75935969075199983</v>
      </c>
      <c r="AC119">
        <v>0.88410823321599985</v>
      </c>
      <c r="AD119">
        <v>0.89160207718399986</v>
      </c>
      <c r="AE119">
        <v>0.77083667814399992</v>
      </c>
      <c r="AF119">
        <v>0.82537345945599994</v>
      </c>
      <c r="AS119">
        <v>18.0336</v>
      </c>
      <c r="AT119">
        <f t="shared" si="14"/>
        <v>14.426880000000001</v>
      </c>
      <c r="AU119">
        <f t="shared" si="12"/>
        <v>0.65991868512110707</v>
      </c>
      <c r="AW119" s="60"/>
    </row>
    <row r="120" spans="1:49" x14ac:dyDescent="0.3">
      <c r="A120" t="s">
        <v>115</v>
      </c>
      <c r="B120">
        <v>1</v>
      </c>
      <c r="C120">
        <v>18</v>
      </c>
      <c r="D120">
        <v>120.48805094700033</v>
      </c>
      <c r="V120">
        <f t="shared" si="8"/>
        <v>11.070806875647998</v>
      </c>
      <c r="W120">
        <v>1.7455482071039998</v>
      </c>
      <c r="X120">
        <v>1.4828238463999996</v>
      </c>
      <c r="Y120">
        <v>1.3016105057279999</v>
      </c>
      <c r="Z120">
        <v>1.208355905536</v>
      </c>
      <c r="AA120">
        <v>1.074033645568</v>
      </c>
      <c r="AB120">
        <v>0.8740755711999999</v>
      </c>
      <c r="AC120">
        <v>0.91505886617599985</v>
      </c>
      <c r="AD120">
        <v>0.8894164664319999</v>
      </c>
      <c r="AE120">
        <v>0.74397492582400004</v>
      </c>
      <c r="AF120">
        <v>0.83590893567999991</v>
      </c>
      <c r="AS120">
        <v>18.355999999999998</v>
      </c>
      <c r="AT120">
        <f t="shared" si="14"/>
        <v>14.684799999999999</v>
      </c>
      <c r="AU120">
        <f t="shared" si="12"/>
        <v>0.75389565235127465</v>
      </c>
      <c r="AW120" s="59"/>
    </row>
    <row r="121" spans="1:49" x14ac:dyDescent="0.3">
      <c r="A121" t="s">
        <v>115</v>
      </c>
      <c r="B121">
        <v>2</v>
      </c>
      <c r="C121">
        <v>18</v>
      </c>
      <c r="D121">
        <v>131.75503036600048</v>
      </c>
      <c r="V121">
        <f t="shared" si="8"/>
        <v>9.2332819138559987</v>
      </c>
      <c r="W121">
        <v>1.131903398912</v>
      </c>
      <c r="X121">
        <v>1.123808877568</v>
      </c>
      <c r="Y121">
        <v>1.032747762176</v>
      </c>
      <c r="Z121">
        <v>0.96112879615999991</v>
      </c>
      <c r="AA121">
        <v>0.85751082393599987</v>
      </c>
      <c r="AB121">
        <v>0.75811671603199993</v>
      </c>
      <c r="AC121">
        <v>0.91560105062399988</v>
      </c>
      <c r="AD121">
        <v>0.82521372876799992</v>
      </c>
      <c r="AE121">
        <v>0.73977468364799981</v>
      </c>
      <c r="AF121">
        <v>0.88747607603199996</v>
      </c>
      <c r="AS121">
        <v>18.2104</v>
      </c>
      <c r="AT121">
        <f t="shared" si="14"/>
        <v>14.56832</v>
      </c>
      <c r="AU121">
        <f t="shared" si="12"/>
        <v>0.63379181085094227</v>
      </c>
      <c r="AW121" s="59"/>
    </row>
    <row r="122" spans="1:49" x14ac:dyDescent="0.3">
      <c r="A122" t="s">
        <v>115</v>
      </c>
      <c r="B122">
        <v>3</v>
      </c>
      <c r="C122">
        <v>18</v>
      </c>
      <c r="D122">
        <v>130.87340926600064</v>
      </c>
      <c r="V122">
        <f t="shared" si="8"/>
        <v>9.3176084684799996</v>
      </c>
      <c r="W122">
        <v>1.162450205696</v>
      </c>
      <c r="X122">
        <v>1.1392521354239999</v>
      </c>
      <c r="Y122">
        <v>1.040002010112</v>
      </c>
      <c r="Z122">
        <v>0.94828734873599996</v>
      </c>
      <c r="AA122">
        <v>0.86061094912000002</v>
      </c>
      <c r="AB122">
        <v>0.75398059110399984</v>
      </c>
      <c r="AC122">
        <v>0.9195459486719999</v>
      </c>
      <c r="AD122">
        <v>0.81279747993600004</v>
      </c>
      <c r="AE122">
        <v>0.74793332223999986</v>
      </c>
      <c r="AF122">
        <v>0.93274847743999989</v>
      </c>
      <c r="AS122">
        <v>18.189599999999999</v>
      </c>
      <c r="AT122">
        <f t="shared" si="14"/>
        <v>14.551679999999999</v>
      </c>
      <c r="AU122">
        <f t="shared" si="12"/>
        <v>0.64031152887364207</v>
      </c>
      <c r="AW122" s="59"/>
    </row>
    <row r="123" spans="1:49" x14ac:dyDescent="0.3">
      <c r="A123" t="s">
        <v>115</v>
      </c>
      <c r="B123">
        <v>5</v>
      </c>
      <c r="C123">
        <v>18</v>
      </c>
      <c r="D123">
        <v>103.31374949099978</v>
      </c>
      <c r="V123">
        <f t="shared" si="8"/>
        <v>8.6134109834239982</v>
      </c>
      <c r="W123">
        <v>1.1076715786239997</v>
      </c>
      <c r="X123">
        <v>1.0693519615999998</v>
      </c>
      <c r="Y123">
        <v>1.0164912276479998</v>
      </c>
      <c r="Z123">
        <v>0.90316792883199981</v>
      </c>
      <c r="AA123">
        <v>0.81031827967999992</v>
      </c>
      <c r="AB123">
        <v>0.70475429273599999</v>
      </c>
      <c r="AC123">
        <v>0.85025432627199993</v>
      </c>
      <c r="AD123">
        <v>0.76323709695999986</v>
      </c>
      <c r="AE123">
        <v>0.63301609113599988</v>
      </c>
      <c r="AF123">
        <v>0.75514819993599991</v>
      </c>
      <c r="AS123">
        <v>17.846399999999999</v>
      </c>
      <c r="AT123">
        <f t="shared" si="14"/>
        <v>14.27712</v>
      </c>
      <c r="AU123">
        <f t="shared" si="12"/>
        <v>0.60330171515151498</v>
      </c>
      <c r="AW123" s="59"/>
    </row>
    <row r="124" spans="1:49" x14ac:dyDescent="0.3">
      <c r="A124" t="s">
        <v>115</v>
      </c>
      <c r="B124">
        <v>6</v>
      </c>
      <c r="C124">
        <v>18</v>
      </c>
      <c r="D124">
        <v>122.50150953000018</v>
      </c>
      <c r="V124">
        <f t="shared" si="8"/>
        <v>9.8565814297599985</v>
      </c>
      <c r="W124">
        <v>1.2660895503359999</v>
      </c>
      <c r="X124">
        <v>1.226801425408</v>
      </c>
      <c r="Y124">
        <v>1.12313170944</v>
      </c>
      <c r="Z124">
        <v>1.0282910510079999</v>
      </c>
      <c r="AA124">
        <v>0.89484168550400001</v>
      </c>
      <c r="AB124">
        <v>0.7906961520639999</v>
      </c>
      <c r="AC124">
        <v>0.94675078451200001</v>
      </c>
      <c r="AD124">
        <v>0.89240972953599984</v>
      </c>
      <c r="AE124">
        <v>0.79037444095999987</v>
      </c>
      <c r="AF124">
        <v>0.89719490099199994</v>
      </c>
      <c r="AS124">
        <v>18.397600000000001</v>
      </c>
      <c r="AT124">
        <f t="shared" si="14"/>
        <v>14.71808</v>
      </c>
      <c r="AU124">
        <f t="shared" si="12"/>
        <v>0.66969206783493485</v>
      </c>
      <c r="AW124" s="59"/>
    </row>
    <row r="125" spans="1:49" x14ac:dyDescent="0.3">
      <c r="A125" t="s">
        <v>115</v>
      </c>
      <c r="B125">
        <v>1</v>
      </c>
      <c r="C125">
        <v>20</v>
      </c>
      <c r="D125">
        <v>127.51351452800031</v>
      </c>
      <c r="V125">
        <f t="shared" si="8"/>
        <v>8.2685513031679996</v>
      </c>
      <c r="W125">
        <v>1.0984420695039998</v>
      </c>
      <c r="X125">
        <v>1.0113899694079997</v>
      </c>
      <c r="Y125">
        <v>0.91818936268799989</v>
      </c>
      <c r="Z125">
        <v>0.82787403212799993</v>
      </c>
      <c r="AA125">
        <v>0.73762056908799978</v>
      </c>
      <c r="AB125">
        <v>0.67392402022399989</v>
      </c>
      <c r="AC125">
        <v>0.79365004492799995</v>
      </c>
      <c r="AD125">
        <v>0.73002436249599989</v>
      </c>
      <c r="AE125">
        <v>0.6595617566719999</v>
      </c>
      <c r="AF125">
        <v>0.81787511603199992</v>
      </c>
      <c r="AS125">
        <v>18.46</v>
      </c>
      <c r="AT125">
        <f t="shared" si="14"/>
        <v>14.768000000000001</v>
      </c>
      <c r="AU125">
        <f t="shared" si="12"/>
        <v>0.55989648585915486</v>
      </c>
      <c r="AW125" s="59"/>
    </row>
    <row r="126" spans="1:49" x14ac:dyDescent="0.3">
      <c r="A126" t="s">
        <v>115</v>
      </c>
      <c r="B126">
        <v>2</v>
      </c>
      <c r="C126">
        <v>20</v>
      </c>
      <c r="D126">
        <v>122.71148490500092</v>
      </c>
      <c r="V126">
        <f t="shared" si="8"/>
        <v>9.0736805852159979</v>
      </c>
      <c r="W126">
        <v>1.1346446924799998</v>
      </c>
      <c r="X126">
        <v>1.1114421227519999</v>
      </c>
      <c r="Y126">
        <v>1.0330289781759998</v>
      </c>
      <c r="Z126">
        <v>0.95664846284799987</v>
      </c>
      <c r="AA126">
        <v>0.85512611225599988</v>
      </c>
      <c r="AB126">
        <v>0.74106040319999988</v>
      </c>
      <c r="AC126">
        <v>0.86745912115199997</v>
      </c>
      <c r="AD126">
        <v>0.8188357498879999</v>
      </c>
      <c r="AE126">
        <v>0.72584099327999996</v>
      </c>
      <c r="AF126">
        <v>0.82959394918399987</v>
      </c>
      <c r="AS126">
        <v>18.148</v>
      </c>
      <c r="AT126">
        <f t="shared" si="14"/>
        <v>14.5184</v>
      </c>
      <c r="AU126">
        <f t="shared" si="12"/>
        <v>0.62497799931232079</v>
      </c>
      <c r="AW126" s="59"/>
    </row>
    <row r="127" spans="1:49" x14ac:dyDescent="0.3">
      <c r="A127" t="s">
        <v>115</v>
      </c>
      <c r="B127">
        <v>3</v>
      </c>
      <c r="C127">
        <v>20</v>
      </c>
      <c r="D127">
        <v>135.43941255299765</v>
      </c>
      <c r="V127">
        <f t="shared" si="8"/>
        <v>9.1355514798079973</v>
      </c>
      <c r="W127">
        <v>1.1272824575999998</v>
      </c>
      <c r="X127">
        <v>1.11116315648</v>
      </c>
      <c r="Y127">
        <v>1.0249929497599999</v>
      </c>
      <c r="Z127">
        <v>0.94448643327999993</v>
      </c>
      <c r="AA127">
        <v>0.84927007027199986</v>
      </c>
      <c r="AB127">
        <v>0.74492318617599995</v>
      </c>
      <c r="AC127">
        <v>0.89684281855999981</v>
      </c>
      <c r="AD127">
        <v>0.78126866687999996</v>
      </c>
      <c r="AE127">
        <v>0.73034719846399987</v>
      </c>
      <c r="AF127">
        <v>0.92497454233599985</v>
      </c>
      <c r="AS127">
        <v>18.1584</v>
      </c>
      <c r="AT127">
        <f t="shared" si="14"/>
        <v>14.526720000000001</v>
      </c>
      <c r="AU127">
        <f t="shared" si="12"/>
        <v>0.62887916059564697</v>
      </c>
      <c r="AW127" s="59"/>
    </row>
    <row r="128" spans="1:49" x14ac:dyDescent="0.3">
      <c r="A128" t="s">
        <v>115</v>
      </c>
      <c r="B128">
        <v>5</v>
      </c>
      <c r="C128">
        <v>20</v>
      </c>
      <c r="D128">
        <v>108.09223441700001</v>
      </c>
      <c r="V128">
        <f t="shared" si="8"/>
        <v>8.4880752619519981</v>
      </c>
      <c r="W128">
        <v>1.0960393599999998</v>
      </c>
      <c r="X128">
        <v>1.0474058649599998</v>
      </c>
      <c r="Y128">
        <v>1.0091087452159999</v>
      </c>
      <c r="Z128">
        <v>0.89509028044799988</v>
      </c>
      <c r="AA128">
        <v>0.80278394060800007</v>
      </c>
      <c r="AB128">
        <v>0.69751804262399997</v>
      </c>
      <c r="AC128">
        <v>0.82717436671999978</v>
      </c>
      <c r="AD128">
        <v>0.74280731699199998</v>
      </c>
      <c r="AE128">
        <v>0.6238630727679999</v>
      </c>
      <c r="AF128">
        <v>0.74628427161599986</v>
      </c>
      <c r="AS128">
        <v>17.8672</v>
      </c>
      <c r="AT128">
        <f t="shared" si="14"/>
        <v>14.293760000000001</v>
      </c>
      <c r="AU128">
        <f t="shared" si="12"/>
        <v>0.59383082281722921</v>
      </c>
      <c r="AW128" s="59"/>
    </row>
    <row r="129" spans="1:49" x14ac:dyDescent="0.3">
      <c r="A129" t="s">
        <v>115</v>
      </c>
      <c r="B129">
        <v>6</v>
      </c>
      <c r="C129">
        <v>20</v>
      </c>
      <c r="D129">
        <v>128.62833078000077</v>
      </c>
      <c r="V129">
        <f t="shared" si="8"/>
        <v>9.9398191160319982</v>
      </c>
      <c r="W129">
        <v>1.298536252416</v>
      </c>
      <c r="X129">
        <v>1.258049022464</v>
      </c>
      <c r="Y129">
        <v>1.1511284495359999</v>
      </c>
      <c r="Z129">
        <v>1.0237589739519999</v>
      </c>
      <c r="AA129">
        <v>0.89160995123199993</v>
      </c>
      <c r="AB129">
        <v>0.79447344537599984</v>
      </c>
      <c r="AC129">
        <v>0.92745036799999991</v>
      </c>
      <c r="AD129">
        <v>0.88545132083199984</v>
      </c>
      <c r="AE129">
        <v>0.79602688255999987</v>
      </c>
      <c r="AF129">
        <v>0.9133344496639999</v>
      </c>
      <c r="AS129">
        <v>18.470399999999998</v>
      </c>
      <c r="AT129">
        <f t="shared" si="14"/>
        <v>14.776319999999998</v>
      </c>
      <c r="AU129">
        <f t="shared" si="12"/>
        <v>0.67268569684684676</v>
      </c>
      <c r="AW129" s="59"/>
    </row>
    <row r="130" spans="1:49" x14ac:dyDescent="0.3">
      <c r="A130" t="s">
        <v>115</v>
      </c>
      <c r="B130">
        <v>1</v>
      </c>
      <c r="C130">
        <v>22</v>
      </c>
      <c r="D130">
        <v>129.32129631099846</v>
      </c>
      <c r="AW130" s="59"/>
    </row>
    <row r="131" spans="1:49" x14ac:dyDescent="0.3">
      <c r="A131" t="s">
        <v>115</v>
      </c>
      <c r="B131">
        <v>2</v>
      </c>
      <c r="C131">
        <v>22</v>
      </c>
      <c r="D131">
        <v>121.13680473899976</v>
      </c>
      <c r="AW131" s="59"/>
    </row>
    <row r="132" spans="1:49" x14ac:dyDescent="0.3">
      <c r="A132" t="s">
        <v>115</v>
      </c>
      <c r="B132">
        <v>3</v>
      </c>
      <c r="C132">
        <v>22</v>
      </c>
      <c r="D132">
        <v>137.74600242200017</v>
      </c>
      <c r="AW132" s="59"/>
    </row>
    <row r="133" spans="1:49" x14ac:dyDescent="0.3">
      <c r="A133" t="s">
        <v>115</v>
      </c>
      <c r="B133">
        <v>5</v>
      </c>
      <c r="C133">
        <v>22</v>
      </c>
      <c r="D133">
        <v>109.08529851199961</v>
      </c>
      <c r="AW133" s="59"/>
    </row>
    <row r="134" spans="1:49" x14ac:dyDescent="0.3">
      <c r="A134" t="s">
        <v>115</v>
      </c>
      <c r="B134">
        <v>6</v>
      </c>
      <c r="C134">
        <v>22</v>
      </c>
      <c r="D134">
        <v>127.74752629299965</v>
      </c>
      <c r="AW134" s="59"/>
    </row>
    <row r="135" spans="1:49" x14ac:dyDescent="0.3">
      <c r="A135" t="s">
        <v>115</v>
      </c>
      <c r="B135">
        <v>1</v>
      </c>
      <c r="C135">
        <v>24</v>
      </c>
      <c r="D135">
        <v>130.14827387900195</v>
      </c>
      <c r="AW135" s="59"/>
    </row>
    <row r="136" spans="1:49" x14ac:dyDescent="0.3">
      <c r="A136" t="s">
        <v>115</v>
      </c>
      <c r="B136">
        <v>2</v>
      </c>
      <c r="C136">
        <v>24</v>
      </c>
      <c r="D136">
        <v>119.60162208900051</v>
      </c>
      <c r="AW136" s="59"/>
    </row>
    <row r="137" spans="1:49" x14ac:dyDescent="0.3">
      <c r="A137" t="s">
        <v>115</v>
      </c>
      <c r="B137">
        <v>3</v>
      </c>
      <c r="C137">
        <v>24</v>
      </c>
      <c r="D137">
        <v>124.98286891099909</v>
      </c>
      <c r="AW137" s="59"/>
    </row>
    <row r="138" spans="1:49" x14ac:dyDescent="0.3">
      <c r="A138" t="s">
        <v>115</v>
      </c>
      <c r="B138">
        <v>5</v>
      </c>
      <c r="C138">
        <v>24</v>
      </c>
      <c r="D138">
        <v>104.35625022200033</v>
      </c>
      <c r="AW138" s="59"/>
    </row>
    <row r="139" spans="1:49" x14ac:dyDescent="0.3">
      <c r="A139" t="s">
        <v>115</v>
      </c>
      <c r="B139">
        <v>6</v>
      </c>
      <c r="C139">
        <v>24</v>
      </c>
      <c r="D139">
        <v>125.13301569000016</v>
      </c>
      <c r="AW139" s="59"/>
    </row>
    <row r="146" spans="6:49" x14ac:dyDescent="0.3">
      <c r="F146" s="4"/>
      <c r="G146" s="4"/>
      <c r="H146" s="4"/>
      <c r="I146" s="4"/>
      <c r="J146" s="4"/>
      <c r="K146" s="4"/>
      <c r="L146" s="4"/>
      <c r="M146" s="4"/>
      <c r="AW146" s="59"/>
    </row>
    <row r="147" spans="6:49" x14ac:dyDescent="0.3">
      <c r="F147" s="4"/>
      <c r="G147" s="4"/>
      <c r="H147" s="4"/>
      <c r="I147" s="4"/>
      <c r="J147" s="4"/>
      <c r="K147" s="4"/>
      <c r="L147" s="4"/>
      <c r="M147" s="4"/>
      <c r="AW147" s="59"/>
    </row>
    <row r="148" spans="6:49" x14ac:dyDescent="0.3">
      <c r="F148" s="4"/>
      <c r="G148" s="4"/>
      <c r="H148" s="4"/>
      <c r="I148" s="4"/>
      <c r="J148" s="4"/>
      <c r="K148" s="4"/>
      <c r="L148" s="4"/>
      <c r="M148" s="4"/>
      <c r="AW148" s="59"/>
    </row>
    <row r="149" spans="6:49" x14ac:dyDescent="0.3">
      <c r="F149" s="4"/>
      <c r="G149" s="4"/>
      <c r="H149" s="4"/>
      <c r="I149" s="4"/>
      <c r="J149" s="4"/>
      <c r="K149" s="4"/>
      <c r="L149" s="4"/>
      <c r="M149" s="4"/>
      <c r="AW149" s="59"/>
    </row>
    <row r="150" spans="6:49" x14ac:dyDescent="0.3">
      <c r="F150" s="4"/>
      <c r="G150" s="4"/>
      <c r="H150" s="4"/>
      <c r="I150" s="4"/>
      <c r="J150" s="4"/>
      <c r="K150" s="4"/>
      <c r="L150" s="4"/>
      <c r="M150" s="4"/>
      <c r="AW150" s="59"/>
    </row>
    <row r="151" spans="6:49" x14ac:dyDescent="0.3">
      <c r="F151" s="4"/>
      <c r="G151" s="4"/>
      <c r="H151" s="4"/>
      <c r="I151" s="4"/>
      <c r="J151" s="4"/>
      <c r="K151" s="4"/>
      <c r="L151" s="4"/>
      <c r="M151" s="4"/>
      <c r="AW151" s="59"/>
    </row>
    <row r="152" spans="6:49" x14ac:dyDescent="0.3">
      <c r="F152" s="4"/>
      <c r="G152" s="4"/>
      <c r="H152" s="4"/>
      <c r="I152" s="4"/>
      <c r="J152" s="4"/>
      <c r="K152" s="4"/>
      <c r="L152" s="4"/>
      <c r="M152" s="4"/>
      <c r="AW152" s="59"/>
    </row>
    <row r="153" spans="6:49" x14ac:dyDescent="0.3">
      <c r="F153" s="4"/>
      <c r="G153" s="4"/>
      <c r="H153" s="4"/>
      <c r="I153" s="4"/>
      <c r="J153" s="4"/>
      <c r="K153" s="4"/>
      <c r="L153" s="4"/>
      <c r="M153" s="4"/>
      <c r="AW153" s="59"/>
    </row>
    <row r="154" spans="6:49" x14ac:dyDescent="0.3">
      <c r="F154" s="4"/>
      <c r="G154" s="4"/>
      <c r="H154" s="4"/>
      <c r="I154" s="4"/>
      <c r="J154" s="4"/>
      <c r="K154" s="4"/>
      <c r="L154" s="4"/>
      <c r="M154" s="4"/>
      <c r="AW154" s="59"/>
    </row>
    <row r="155" spans="6:49" x14ac:dyDescent="0.3">
      <c r="F155" s="4"/>
      <c r="G155" s="4"/>
      <c r="H155" s="4"/>
      <c r="I155" s="4"/>
      <c r="J155" s="4"/>
      <c r="K155" s="4"/>
      <c r="L155" s="4"/>
      <c r="M155" s="4"/>
      <c r="AW155" s="59"/>
    </row>
    <row r="156" spans="6:49" x14ac:dyDescent="0.3">
      <c r="F156" s="4"/>
      <c r="G156" s="4"/>
      <c r="H156" s="4"/>
      <c r="I156" s="4"/>
      <c r="J156" s="4"/>
      <c r="K156" s="4"/>
      <c r="L156" s="4"/>
      <c r="M156" s="4"/>
      <c r="AW156" s="59"/>
    </row>
    <row r="157" spans="6:49" x14ac:dyDescent="0.3">
      <c r="F157" s="4"/>
      <c r="G157" s="4"/>
      <c r="H157" s="4"/>
      <c r="I157" s="4"/>
      <c r="J157" s="4"/>
      <c r="K157" s="4"/>
      <c r="L157" s="4"/>
      <c r="M157" s="4"/>
      <c r="AW157" s="59"/>
    </row>
    <row r="158" spans="6:49" x14ac:dyDescent="0.3">
      <c r="F158" s="4"/>
      <c r="G158" s="4"/>
      <c r="H158" s="4"/>
      <c r="I158" s="4"/>
      <c r="J158" s="4"/>
      <c r="K158" s="4"/>
      <c r="L158" s="4"/>
      <c r="M158" s="4"/>
      <c r="AW158" s="59"/>
    </row>
    <row r="159" spans="6:49" x14ac:dyDescent="0.3">
      <c r="F159" s="4"/>
      <c r="G159" s="4"/>
      <c r="H159" s="4"/>
      <c r="I159" s="4"/>
      <c r="J159" s="4"/>
      <c r="K159" s="4"/>
      <c r="L159" s="4"/>
      <c r="M159" s="4"/>
      <c r="AW159" s="59"/>
    </row>
    <row r="160" spans="6:49" x14ac:dyDescent="0.3">
      <c r="F160" s="4"/>
      <c r="G160" s="4"/>
      <c r="H160" s="4"/>
      <c r="I160" s="4"/>
      <c r="J160" s="4"/>
      <c r="K160" s="4"/>
      <c r="L160" s="4"/>
      <c r="M160" s="4"/>
      <c r="AW160" s="59"/>
    </row>
    <row r="161" spans="6:49" x14ac:dyDescent="0.3">
      <c r="F161" s="4"/>
      <c r="G161" s="4"/>
      <c r="H161" s="4"/>
      <c r="I161" s="4"/>
      <c r="J161" s="4"/>
      <c r="K161" s="4"/>
      <c r="L161" s="4"/>
      <c r="M161" s="4"/>
      <c r="AW161" s="59"/>
    </row>
    <row r="162" spans="6:49" x14ac:dyDescent="0.3">
      <c r="F162" s="4"/>
      <c r="G162" s="4"/>
      <c r="H162" s="4"/>
      <c r="I162" s="4"/>
      <c r="J162" s="4"/>
      <c r="K162" s="4"/>
      <c r="L162" s="4"/>
      <c r="M162" s="4"/>
      <c r="AW162" s="59"/>
    </row>
    <row r="163" spans="6:49" x14ac:dyDescent="0.3">
      <c r="F163" s="4"/>
      <c r="G163" s="4"/>
      <c r="H163" s="4"/>
      <c r="I163" s="4"/>
      <c r="J163" s="4"/>
      <c r="K163" s="4"/>
      <c r="L163" s="4"/>
      <c r="M163" s="4"/>
      <c r="AW163" s="59"/>
    </row>
    <row r="164" spans="6:49" x14ac:dyDescent="0.3">
      <c r="F164" s="4"/>
      <c r="G164" s="4"/>
      <c r="H164" s="4"/>
      <c r="I164" s="4"/>
      <c r="J164" s="4"/>
      <c r="K164" s="4"/>
      <c r="L164" s="4"/>
      <c r="M164" s="4"/>
      <c r="AW164" s="59"/>
    </row>
    <row r="165" spans="6:49" x14ac:dyDescent="0.3">
      <c r="F165" s="4"/>
      <c r="G165" s="4"/>
      <c r="H165" s="4"/>
      <c r="I165" s="4"/>
      <c r="J165" s="4"/>
      <c r="K165" s="4"/>
      <c r="L165" s="4"/>
      <c r="M165" s="4"/>
      <c r="AW165" s="59"/>
    </row>
    <row r="166" spans="6:49" x14ac:dyDescent="0.3">
      <c r="F166" s="4"/>
      <c r="G166" s="4"/>
      <c r="H166" s="4"/>
      <c r="I166" s="4"/>
      <c r="J166" s="4"/>
      <c r="K166" s="4"/>
      <c r="L166" s="4"/>
      <c r="M166" s="4"/>
      <c r="AW166" s="59"/>
    </row>
    <row r="167" spans="6:49" x14ac:dyDescent="0.3">
      <c r="F167" s="4"/>
      <c r="G167" s="4"/>
      <c r="H167" s="4"/>
      <c r="I167" s="4"/>
      <c r="J167" s="4"/>
      <c r="K167" s="4"/>
      <c r="L167" s="4"/>
      <c r="M167" s="4"/>
      <c r="AW167" s="59"/>
    </row>
    <row r="168" spans="6:49" x14ac:dyDescent="0.3">
      <c r="F168" s="4"/>
      <c r="G168" s="4"/>
      <c r="H168" s="4"/>
      <c r="I168" s="4"/>
      <c r="J168" s="4"/>
      <c r="K168" s="4"/>
      <c r="L168" s="4"/>
      <c r="M168" s="4"/>
      <c r="AW168" s="59"/>
    </row>
    <row r="169" spans="6:49" x14ac:dyDescent="0.3">
      <c r="F169" s="4"/>
      <c r="G169" s="4"/>
      <c r="H169" s="4"/>
      <c r="I169" s="4"/>
      <c r="J169" s="4"/>
      <c r="K169" s="4"/>
      <c r="L169" s="4"/>
      <c r="M169" s="4"/>
      <c r="AW169" s="59"/>
    </row>
    <row r="170" spans="6:49" x14ac:dyDescent="0.3">
      <c r="F170" s="4"/>
      <c r="G170" s="4"/>
      <c r="H170" s="4"/>
      <c r="I170" s="4"/>
      <c r="J170" s="4"/>
      <c r="K170" s="4"/>
      <c r="L170" s="4"/>
      <c r="M170" s="4"/>
      <c r="AW170" s="59"/>
    </row>
    <row r="171" spans="6:49" x14ac:dyDescent="0.3">
      <c r="F171" s="4"/>
      <c r="G171" s="4"/>
      <c r="H171" s="4"/>
      <c r="I171" s="4"/>
      <c r="J171" s="4"/>
      <c r="K171" s="4"/>
      <c r="L171" s="4"/>
      <c r="M171" s="4"/>
      <c r="AW171" s="59"/>
    </row>
    <row r="172" spans="6:49" x14ac:dyDescent="0.3">
      <c r="F172" s="4"/>
      <c r="G172" s="4"/>
      <c r="H172" s="4"/>
      <c r="I172" s="4"/>
      <c r="J172" s="4"/>
      <c r="K172" s="4"/>
      <c r="L172" s="4"/>
      <c r="M172" s="4"/>
      <c r="AW172" s="59"/>
    </row>
    <row r="173" spans="6:49" x14ac:dyDescent="0.3">
      <c r="F173" s="4"/>
      <c r="G173" s="4"/>
      <c r="H173" s="4"/>
      <c r="I173" s="4"/>
      <c r="J173" s="4"/>
      <c r="K173" s="4"/>
      <c r="L173" s="4"/>
      <c r="M173" s="4"/>
      <c r="AW173" s="59"/>
    </row>
    <row r="174" spans="6:49" x14ac:dyDescent="0.3">
      <c r="F174" s="4"/>
      <c r="G174" s="4"/>
      <c r="H174" s="4"/>
      <c r="I174" s="4"/>
      <c r="J174" s="4"/>
      <c r="K174" s="4"/>
      <c r="L174" s="4"/>
      <c r="M174" s="4"/>
      <c r="AW174" s="59"/>
    </row>
    <row r="175" spans="6:49" x14ac:dyDescent="0.3">
      <c r="F175" s="4"/>
      <c r="G175" s="4"/>
      <c r="H175" s="82"/>
      <c r="I175" s="4"/>
      <c r="J175" s="4"/>
      <c r="K175" s="4"/>
      <c r="L175" s="4"/>
      <c r="M175" s="4"/>
      <c r="AW175" s="59"/>
    </row>
    <row r="176" spans="6:49" x14ac:dyDescent="0.3">
      <c r="F176" s="4"/>
      <c r="G176" s="4"/>
      <c r="H176" s="4"/>
      <c r="I176" s="4"/>
      <c r="J176" s="4"/>
      <c r="K176" s="4"/>
      <c r="L176" s="4"/>
      <c r="M176" s="4"/>
      <c r="AW176" s="59"/>
    </row>
    <row r="177" spans="6:49" x14ac:dyDescent="0.3">
      <c r="F177" s="4"/>
      <c r="G177" s="4"/>
      <c r="H177" s="4"/>
      <c r="I177" s="4"/>
      <c r="J177" s="4"/>
      <c r="K177" s="4"/>
      <c r="L177" s="4"/>
      <c r="M177" s="4"/>
      <c r="AW177" s="60"/>
    </row>
    <row r="178" spans="6:49" x14ac:dyDescent="0.3">
      <c r="F178" s="4"/>
      <c r="G178" s="4"/>
      <c r="H178" s="4"/>
      <c r="I178" s="4"/>
      <c r="J178" s="4"/>
      <c r="K178" s="4"/>
      <c r="L178" s="4"/>
      <c r="M178" s="4"/>
      <c r="AW178" s="60"/>
    </row>
    <row r="179" spans="6:49" x14ac:dyDescent="0.3">
      <c r="F179" s="4"/>
      <c r="G179" s="4"/>
      <c r="H179" s="4"/>
      <c r="I179" s="4"/>
      <c r="J179" s="4"/>
      <c r="K179" s="4"/>
      <c r="L179" s="4"/>
      <c r="M179" s="4"/>
      <c r="AW179" s="60"/>
    </row>
    <row r="180" spans="6:49" x14ac:dyDescent="0.3">
      <c r="F180" s="4"/>
      <c r="G180" s="4"/>
      <c r="H180" s="4"/>
      <c r="I180" s="4"/>
      <c r="J180" s="4"/>
      <c r="K180" s="4"/>
      <c r="L180" s="4"/>
      <c r="M180" s="4"/>
      <c r="AW180" s="60"/>
    </row>
    <row r="181" spans="6:49" x14ac:dyDescent="0.3">
      <c r="F181" s="4"/>
      <c r="G181" s="4"/>
      <c r="H181" s="4"/>
      <c r="I181" s="4"/>
      <c r="J181" s="4"/>
      <c r="K181" s="4"/>
      <c r="L181" s="4"/>
      <c r="M181" s="4"/>
      <c r="AW181" s="60"/>
    </row>
    <row r="182" spans="6:49" x14ac:dyDescent="0.3">
      <c r="F182" s="4"/>
      <c r="G182" s="4"/>
      <c r="H182" s="4"/>
      <c r="I182" s="4"/>
      <c r="J182" s="4"/>
      <c r="K182" s="4"/>
      <c r="L182" s="4"/>
      <c r="M182" s="4"/>
      <c r="AW182" s="60"/>
    </row>
    <row r="183" spans="6:49" x14ac:dyDescent="0.3">
      <c r="F183" s="4"/>
      <c r="G183" s="4"/>
      <c r="H183" s="4"/>
      <c r="I183" s="4"/>
      <c r="J183" s="4"/>
      <c r="K183" s="4"/>
      <c r="L183" s="4"/>
      <c r="M183" s="4"/>
      <c r="AW183" s="60"/>
    </row>
    <row r="184" spans="6:49" x14ac:dyDescent="0.3">
      <c r="F184" s="4"/>
      <c r="G184" s="4"/>
      <c r="H184" s="4"/>
      <c r="I184" s="4"/>
      <c r="J184" s="4"/>
      <c r="K184" s="4"/>
      <c r="L184" s="4"/>
      <c r="M184" s="4"/>
      <c r="AW184" s="60"/>
    </row>
    <row r="185" spans="6:49" x14ac:dyDescent="0.3">
      <c r="F185" s="4"/>
      <c r="G185" s="4"/>
      <c r="H185" s="4"/>
      <c r="I185" s="4"/>
      <c r="J185" s="4"/>
      <c r="K185" s="4"/>
      <c r="L185" s="4"/>
      <c r="M185" s="4"/>
      <c r="AW185" s="60"/>
    </row>
    <row r="186" spans="6:49" x14ac:dyDescent="0.3">
      <c r="F186" s="4"/>
      <c r="G186" s="4"/>
      <c r="H186" s="4"/>
      <c r="I186" s="4"/>
      <c r="J186" s="4"/>
      <c r="K186" s="4"/>
      <c r="L186" s="4"/>
      <c r="M186" s="4"/>
      <c r="AW186" s="60"/>
    </row>
    <row r="187" spans="6:49" x14ac:dyDescent="0.3">
      <c r="F187" s="4"/>
      <c r="G187" s="4"/>
      <c r="H187" s="4"/>
      <c r="I187" s="4"/>
      <c r="J187" s="4"/>
      <c r="K187" s="4"/>
      <c r="L187" s="4"/>
      <c r="M187" s="4"/>
      <c r="AW187" s="60"/>
    </row>
    <row r="188" spans="6:49" x14ac:dyDescent="0.3">
      <c r="F188" s="4"/>
      <c r="G188" s="4"/>
      <c r="H188" s="4"/>
      <c r="I188" s="4"/>
      <c r="J188" s="4"/>
      <c r="K188" s="4"/>
      <c r="L188" s="4"/>
      <c r="M188" s="4"/>
      <c r="AW188" s="60"/>
    </row>
    <row r="189" spans="6:49" x14ac:dyDescent="0.3">
      <c r="AW189" s="60"/>
    </row>
    <row r="190" spans="6:49" x14ac:dyDescent="0.3">
      <c r="AW190" s="60"/>
    </row>
    <row r="191" spans="6:49" x14ac:dyDescent="0.3">
      <c r="AW191" s="60"/>
    </row>
    <row r="192" spans="6:49" x14ac:dyDescent="0.3">
      <c r="AW192" s="60"/>
    </row>
    <row r="193" spans="49:49" x14ac:dyDescent="0.3">
      <c r="AW193" s="60"/>
    </row>
    <row r="194" spans="49:49" x14ac:dyDescent="0.3">
      <c r="AW194" s="60"/>
    </row>
    <row r="195" spans="49:49" x14ac:dyDescent="0.3">
      <c r="AW195" s="60"/>
    </row>
    <row r="196" spans="49:49" x14ac:dyDescent="0.3">
      <c r="AW196" s="60"/>
    </row>
    <row r="197" spans="49:49" x14ac:dyDescent="0.3">
      <c r="AW197" s="60"/>
    </row>
    <row r="198" spans="49:49" x14ac:dyDescent="0.3">
      <c r="AW198" s="60"/>
    </row>
    <row r="199" spans="49:49" x14ac:dyDescent="0.3">
      <c r="AW199" s="60"/>
    </row>
    <row r="200" spans="49:49" x14ac:dyDescent="0.3">
      <c r="AW200" s="60"/>
    </row>
    <row r="201" spans="49:49" x14ac:dyDescent="0.3">
      <c r="AW201" s="60"/>
    </row>
    <row r="202" spans="49:49" x14ac:dyDescent="0.3">
      <c r="AW202" s="60"/>
    </row>
    <row r="203" spans="49:49" x14ac:dyDescent="0.3">
      <c r="AW203" s="60"/>
    </row>
    <row r="204" spans="49:49" x14ac:dyDescent="0.3">
      <c r="AW204" s="60"/>
    </row>
    <row r="205" spans="49:49" x14ac:dyDescent="0.3">
      <c r="AW205" s="60"/>
    </row>
    <row r="206" spans="49:49" x14ac:dyDescent="0.3">
      <c r="AW206" s="60"/>
    </row>
    <row r="207" spans="49:49" x14ac:dyDescent="0.3">
      <c r="AW207" s="60"/>
    </row>
    <row r="208" spans="49:49" x14ac:dyDescent="0.3">
      <c r="AW208" s="60"/>
    </row>
    <row r="209" spans="49:49" x14ac:dyDescent="0.3">
      <c r="AW209" s="60"/>
    </row>
    <row r="210" spans="49:49" x14ac:dyDescent="0.3">
      <c r="AW210" s="60"/>
    </row>
    <row r="211" spans="49:49" x14ac:dyDescent="0.3">
      <c r="AW211" s="60"/>
    </row>
    <row r="212" spans="49:49" x14ac:dyDescent="0.3">
      <c r="AW212" s="60"/>
    </row>
    <row r="213" spans="49:49" x14ac:dyDescent="0.3">
      <c r="AW213" s="60"/>
    </row>
    <row r="214" spans="49:49" x14ac:dyDescent="0.3">
      <c r="AW214" s="60"/>
    </row>
    <row r="215" spans="49:49" x14ac:dyDescent="0.3">
      <c r="AW215" s="60"/>
    </row>
    <row r="216" spans="49:49" x14ac:dyDescent="0.3">
      <c r="AW216" s="60"/>
    </row>
    <row r="217" spans="49:49" x14ac:dyDescent="0.3">
      <c r="AW217" s="6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Roberts</dc:creator>
  <cp:lastModifiedBy>Μatina Moraiti</cp:lastModifiedBy>
  <dcterms:created xsi:type="dcterms:W3CDTF">2020-01-17T18:23:08Z</dcterms:created>
  <dcterms:modified xsi:type="dcterms:W3CDTF">2022-09-18T16:48:45Z</dcterms:modified>
</cp:coreProperties>
</file>