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4" i="1"/>
  <c r="B23"/>
  <c r="B21"/>
  <c r="B19"/>
  <c r="B15"/>
  <c r="B10"/>
  <c r="B6"/>
  <c r="B7" s="1"/>
  <c r="B3"/>
</calcChain>
</file>

<file path=xl/sharedStrings.xml><?xml version="1.0" encoding="utf-8"?>
<sst xmlns="http://schemas.openxmlformats.org/spreadsheetml/2006/main" count="28" uniqueCount="28">
  <si>
    <t>Доходная часть</t>
  </si>
  <si>
    <t>Оборачиваемость</t>
  </si>
  <si>
    <t>Количество рейсов в месяц</t>
  </si>
  <si>
    <t>Расстояние(груженый пробег)</t>
  </si>
  <si>
    <t>Грузоподъемность</t>
  </si>
  <si>
    <t>Грузоподъемность тягача</t>
  </si>
  <si>
    <t>Грузоподъемность прицепа</t>
  </si>
  <si>
    <t>Ставка за рейс с НДС</t>
  </si>
  <si>
    <t>Ставка за тонну с НДС</t>
  </si>
  <si>
    <t>Доход в месяц</t>
  </si>
  <si>
    <t>Ставка за тонну (Обратный рейс)</t>
  </si>
  <si>
    <t>Количество обратных рейсов в месяц</t>
  </si>
  <si>
    <t>Ставка за рейс с НДС(обратный рейс</t>
  </si>
  <si>
    <t>Расходная часть</t>
  </si>
  <si>
    <t>Месячный пробег</t>
  </si>
  <si>
    <t>км.</t>
  </si>
  <si>
    <t>Нормативный расход топлива</t>
  </si>
  <si>
    <t>л/100км</t>
  </si>
  <si>
    <t>Количество литров в месяц</t>
  </si>
  <si>
    <t>Стоимость топлива с НДС</t>
  </si>
  <si>
    <t>р/л</t>
  </si>
  <si>
    <t>Затраты на топливо</t>
  </si>
  <si>
    <t>Затраты на оплату труда</t>
  </si>
  <si>
    <t>5р/км + 500р/сут.</t>
  </si>
  <si>
    <t>руб. с НДС</t>
  </si>
  <si>
    <t>Лизинговые платежи</t>
  </si>
  <si>
    <t>КАМАЗ 846310 ЕВРО 5 БОРТОВОЙ ЗЕРНОВОЗ (ТИТАН) НА ШАССИ КАМАЗ 65115-3094-50</t>
  </si>
  <si>
    <t>https://voronezh.rbauto.ru/catalog/vans-and-side-trucks/side-trucks/kamaz-846310/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</si>
</sst>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3" fontId="0" fillId="0" borderId="0" xfId="1" applyFont="1"/>
    <xf numFmtId="43" fontId="0" fillId="0" borderId="0" xfId="1" applyFont="1" applyAlignment="1">
      <alignment wrapText="1"/>
    </xf>
    <xf numFmtId="43" fontId="0" fillId="0" borderId="0" xfId="0" applyNumberFormat="1"/>
    <xf numFmtId="0" fontId="2" fillId="0" borderId="0" xfId="2" applyAlignment="1" applyProtection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oronezh.rbauto.ru/catalog/vans-and-side-trucks/side-trucks/kamaz-84631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13" workbookViewId="0">
      <selection activeCell="A28" sqref="A28"/>
    </sheetView>
  </sheetViews>
  <sheetFormatPr defaultRowHeight="15"/>
  <cols>
    <col min="1" max="1" width="37.7109375" customWidth="1"/>
    <col min="2" max="2" width="15.140625" bestFit="1" customWidth="1"/>
    <col min="3" max="3" width="21.28515625" customWidth="1"/>
    <col min="4" max="4" width="19.42578125" customWidth="1"/>
    <col min="5" max="5" width="20.140625" customWidth="1"/>
    <col min="6" max="6" width="14.28515625" customWidth="1"/>
    <col min="7" max="7" width="12.5703125" customWidth="1"/>
    <col min="8" max="8" width="14.5703125" bestFit="1" customWidth="1"/>
  </cols>
  <sheetData>
    <row r="1" spans="1:2">
      <c r="A1" t="s">
        <v>0</v>
      </c>
    </row>
    <row r="3" spans="1:2">
      <c r="A3" s="2" t="s">
        <v>8</v>
      </c>
      <c r="B3" s="1">
        <f>1475*1.2</f>
        <v>1770</v>
      </c>
    </row>
    <row r="4" spans="1:2">
      <c r="A4" s="2" t="s">
        <v>5</v>
      </c>
      <c r="B4" s="1">
        <v>14.3</v>
      </c>
    </row>
    <row r="5" spans="1:2">
      <c r="A5" s="2" t="s">
        <v>6</v>
      </c>
      <c r="B5" s="1">
        <v>13.88</v>
      </c>
    </row>
    <row r="6" spans="1:2">
      <c r="A6" s="2" t="s">
        <v>4</v>
      </c>
      <c r="B6" s="1">
        <f>B5+B4</f>
        <v>28.18</v>
      </c>
    </row>
    <row r="7" spans="1:2">
      <c r="A7" s="2" t="s">
        <v>7</v>
      </c>
      <c r="B7" s="1">
        <f>B6*B3</f>
        <v>49878.6</v>
      </c>
    </row>
    <row r="8" spans="1:2">
      <c r="A8" s="2" t="s">
        <v>3</v>
      </c>
      <c r="B8" s="1">
        <v>470</v>
      </c>
    </row>
    <row r="9" spans="1:2">
      <c r="A9" s="2" t="s">
        <v>10</v>
      </c>
      <c r="B9" s="3">
        <v>1700</v>
      </c>
    </row>
    <row r="10" spans="1:2" ht="14.25" customHeight="1">
      <c r="A10" s="2" t="s">
        <v>12</v>
      </c>
      <c r="B10" s="1">
        <f>B9*B6</f>
        <v>47906</v>
      </c>
    </row>
    <row r="11" spans="1:2">
      <c r="A11" s="1" t="s">
        <v>1</v>
      </c>
      <c r="B11" s="1">
        <v>1</v>
      </c>
    </row>
    <row r="12" spans="1:2">
      <c r="A12" s="1" t="s">
        <v>2</v>
      </c>
      <c r="B12" s="1">
        <v>20</v>
      </c>
    </row>
    <row r="13" spans="1:2">
      <c r="A13" s="2" t="s">
        <v>11</v>
      </c>
      <c r="B13" s="3">
        <v>12</v>
      </c>
    </row>
    <row r="15" spans="1:2">
      <c r="A15" s="2" t="s">
        <v>9</v>
      </c>
      <c r="B15" s="1">
        <f>B7*B12+B13*B10</f>
        <v>1572444</v>
      </c>
    </row>
    <row r="18" spans="1:8">
      <c r="A18" t="s">
        <v>13</v>
      </c>
    </row>
    <row r="19" spans="1:8">
      <c r="A19" t="s">
        <v>14</v>
      </c>
      <c r="B19" s="1">
        <f>B12*2*B8</f>
        <v>18800</v>
      </c>
      <c r="C19" t="s">
        <v>15</v>
      </c>
    </row>
    <row r="20" spans="1:8">
      <c r="A20" t="s">
        <v>16</v>
      </c>
      <c r="B20" s="1">
        <v>38</v>
      </c>
      <c r="C20" t="s">
        <v>17</v>
      </c>
    </row>
    <row r="21" spans="1:8">
      <c r="A21" t="s">
        <v>18</v>
      </c>
      <c r="B21" s="1">
        <f>38/100*B19</f>
        <v>7144</v>
      </c>
    </row>
    <row r="22" spans="1:8">
      <c r="A22" t="s">
        <v>19</v>
      </c>
      <c r="B22" s="1">
        <v>49.55</v>
      </c>
      <c r="C22" t="s">
        <v>20</v>
      </c>
    </row>
    <row r="23" spans="1:8">
      <c r="A23" t="s">
        <v>21</v>
      </c>
      <c r="B23" s="1">
        <f>B22*B21</f>
        <v>353985.19999999995</v>
      </c>
      <c r="C23" t="s">
        <v>24</v>
      </c>
    </row>
    <row r="24" spans="1:8">
      <c r="A24" t="s">
        <v>22</v>
      </c>
      <c r="B24" s="3">
        <f>5*B19+500*24</f>
        <v>106000</v>
      </c>
      <c r="C24" t="s">
        <v>23</v>
      </c>
    </row>
    <row r="25" spans="1:8">
      <c r="A25" t="s">
        <v>25</v>
      </c>
    </row>
    <row r="27" spans="1:8">
      <c r="A27" t="s">
        <v>26</v>
      </c>
      <c r="B27">
        <v>3750000</v>
      </c>
      <c r="C27" s="4" t="s">
        <v>27</v>
      </c>
    </row>
    <row r="28" spans="1:8">
      <c r="B28" s="1"/>
    </row>
    <row r="29" spans="1:8">
      <c r="H29" s="1"/>
    </row>
  </sheetData>
  <hyperlinks>
    <hyperlink ref="C27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2021-05-12T14:19:26Z</dcterms:modified>
</cp:coreProperties>
</file>