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\OneDrive\Desktop\Final results\"/>
    </mc:Choice>
  </mc:AlternateContent>
  <xr:revisionPtr revIDLastSave="0" documentId="8_{BB403367-56AC-45A9-8C25-712E69349887}" xr6:coauthVersionLast="47" xr6:coauthVersionMax="47" xr10:uidLastSave="{00000000-0000-0000-0000-000000000000}"/>
  <bookViews>
    <workbookView xWindow="-108" yWindow="-108" windowWidth="23256" windowHeight="12576" activeTab="4" xr2:uid="{D9E44EFD-E16A-45F7-9D11-FEA9EB621999}"/>
  </bookViews>
  <sheets>
    <sheet name="cultural" sheetId="4" r:id="rId1"/>
    <sheet name="personal" sheetId="1" r:id="rId2"/>
    <sheet name="work Problems" sheetId="2" r:id="rId3"/>
    <sheet name="technical" sheetId="3" r:id="rId4"/>
    <sheet name="labels" sheetId="7" r:id="rId5"/>
    <sheet name="problems" sheetId="5" r:id="rId6"/>
    <sheet name="solution" sheetId="6" r:id="rId7"/>
    <sheet name="solutions of problem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E16" i="7"/>
  <c r="K35" i="2"/>
  <c r="G38" i="4"/>
  <c r="J29" i="4"/>
  <c r="J28" i="4"/>
  <c r="J3" i="4"/>
  <c r="J25" i="3"/>
  <c r="J3" i="3"/>
  <c r="J2" i="3"/>
  <c r="K36" i="2"/>
  <c r="K2" i="2"/>
  <c r="K1" i="2"/>
  <c r="W3" i="1"/>
  <c r="W2" i="1"/>
  <c r="S7" i="1"/>
  <c r="L44" i="1"/>
  <c r="L43" i="1"/>
  <c r="R7" i="1"/>
  <c r="T7" i="1"/>
  <c r="E6" i="7"/>
  <c r="B6" i="7"/>
  <c r="G37" i="3"/>
  <c r="G39" i="3"/>
  <c r="G38" i="3"/>
  <c r="G22" i="3"/>
  <c r="G46" i="2"/>
  <c r="G26" i="2"/>
  <c r="I44" i="1"/>
  <c r="G42" i="4"/>
  <c r="G41" i="4"/>
  <c r="G40" i="4"/>
  <c r="G25" i="4"/>
  <c r="G24" i="4"/>
  <c r="I3" i="5" l="1"/>
  <c r="G21" i="3" l="1"/>
  <c r="G23" i="4"/>
  <c r="I34" i="5" l="1"/>
  <c r="G22" i="2"/>
  <c r="G21" i="2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3" i="5"/>
  <c r="I26" i="5"/>
  <c r="I13" i="5"/>
  <c r="I12" i="5"/>
  <c r="I11" i="5"/>
  <c r="I10" i="5"/>
  <c r="I9" i="5"/>
  <c r="I8" i="5"/>
  <c r="I7" i="5"/>
  <c r="I6" i="5"/>
  <c r="I5" i="5"/>
  <c r="I4" i="5"/>
  <c r="I38" i="5"/>
  <c r="I37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9" i="5"/>
  <c r="I18" i="5"/>
  <c r="I17" i="5"/>
  <c r="I16" i="5"/>
  <c r="I15" i="5"/>
  <c r="I14" i="5"/>
  <c r="F7" i="1"/>
  <c r="G7" i="1"/>
  <c r="H7" i="1"/>
  <c r="I7" i="1"/>
  <c r="J7" i="1"/>
  <c r="K7" i="1"/>
  <c r="L7" i="1"/>
  <c r="M7" i="1"/>
  <c r="N7" i="1"/>
  <c r="O7" i="1"/>
  <c r="P7" i="1"/>
  <c r="Q7" i="1"/>
  <c r="E7" i="1"/>
  <c r="G31" i="4"/>
  <c r="G32" i="4"/>
  <c r="G33" i="4"/>
  <c r="G34" i="4"/>
  <c r="G35" i="4"/>
  <c r="G36" i="4"/>
  <c r="G37" i="4"/>
  <c r="G3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J2" i="4" s="1"/>
  <c r="G17" i="4"/>
  <c r="G18" i="4"/>
  <c r="G19" i="4"/>
  <c r="G20" i="4"/>
  <c r="G21" i="4" s="1"/>
  <c r="G2" i="4"/>
  <c r="I35" i="1"/>
  <c r="I36" i="1"/>
  <c r="I37" i="1"/>
  <c r="I38" i="1"/>
  <c r="I39" i="1"/>
  <c r="I40" i="1"/>
  <c r="I41" i="1"/>
  <c r="I42" i="1"/>
  <c r="G25" i="3"/>
  <c r="G26" i="3"/>
  <c r="G27" i="3"/>
  <c r="G28" i="3"/>
  <c r="G29" i="3"/>
  <c r="G30" i="3"/>
  <c r="G31" i="3"/>
  <c r="G32" i="3"/>
  <c r="G2" i="3"/>
  <c r="G3" i="3"/>
  <c r="G4" i="3"/>
  <c r="G5" i="3"/>
  <c r="G6" i="3"/>
  <c r="G7" i="3"/>
  <c r="G8" i="3"/>
  <c r="G9" i="3"/>
  <c r="G10" i="3"/>
  <c r="G11" i="3"/>
  <c r="G12" i="3"/>
  <c r="G13" i="3"/>
  <c r="G37" i="2"/>
  <c r="G38" i="2"/>
  <c r="G39" i="2"/>
  <c r="G40" i="2"/>
  <c r="G41" i="2"/>
  <c r="G3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C42" i="4"/>
  <c r="D42" i="4"/>
  <c r="E42" i="4"/>
  <c r="F42" i="4"/>
  <c r="B42" i="4"/>
  <c r="C25" i="4"/>
  <c r="D25" i="4"/>
  <c r="E25" i="4"/>
  <c r="F25" i="4"/>
  <c r="B25" i="4"/>
  <c r="C39" i="3"/>
  <c r="D39" i="3"/>
  <c r="E39" i="3"/>
  <c r="F39" i="3"/>
  <c r="B39" i="3"/>
  <c r="C23" i="3"/>
  <c r="D23" i="3"/>
  <c r="E23" i="3"/>
  <c r="G23" i="3" s="1"/>
  <c r="F23" i="3"/>
  <c r="B23" i="3"/>
  <c r="C42" i="2"/>
  <c r="D42" i="2"/>
  <c r="G42" i="2" s="1"/>
  <c r="E42" i="2"/>
  <c r="F42" i="2"/>
  <c r="B42" i="2"/>
  <c r="D24" i="2"/>
  <c r="E24" i="2"/>
  <c r="F24" i="2"/>
  <c r="C24" i="2"/>
  <c r="B24" i="2"/>
  <c r="G33" i="3" l="1"/>
  <c r="J24" i="3"/>
  <c r="G14" i="3"/>
</calcChain>
</file>

<file path=xl/sharedStrings.xml><?xml version="1.0" encoding="utf-8"?>
<sst xmlns="http://schemas.openxmlformats.org/spreadsheetml/2006/main" count="643" uniqueCount="162">
  <si>
    <t>childcare</t>
  </si>
  <si>
    <t>conflict_ability_across_women</t>
  </si>
  <si>
    <t>elder_care</t>
  </si>
  <si>
    <t>family_doctor</t>
  </si>
  <si>
    <t>family_planning</t>
  </si>
  <si>
    <t>male_communication</t>
  </si>
  <si>
    <t>not_only_female</t>
  </si>
  <si>
    <t>not_suitable_equipment</t>
  </si>
  <si>
    <t>parenting</t>
  </si>
  <si>
    <t>PMS</t>
  </si>
  <si>
    <t xml:space="preserve">pregnancy </t>
  </si>
  <si>
    <t>personal_hormones_problem</t>
  </si>
  <si>
    <t>personal_lifeplan_problem</t>
  </si>
  <si>
    <t>personal_responsibilities_problem</t>
  </si>
  <si>
    <t>personal_pregnancy_problem</t>
  </si>
  <si>
    <t>personal_others_problem</t>
  </si>
  <si>
    <t>undermining</t>
  </si>
  <si>
    <t>Column1</t>
  </si>
  <si>
    <t>not mentioned</t>
  </si>
  <si>
    <t>personal_hormones_solution</t>
  </si>
  <si>
    <t>personal_lifeplan_solution</t>
  </si>
  <si>
    <t>personal_responsibilities_solution</t>
  </si>
  <si>
    <t>personal_pregnancy_solution</t>
  </si>
  <si>
    <t>change_workplace</t>
  </si>
  <si>
    <t>good_daycare</t>
  </si>
  <si>
    <t>help_by_others</t>
  </si>
  <si>
    <t>no_solution</t>
  </si>
  <si>
    <t>sit_out</t>
  </si>
  <si>
    <t>solution</t>
  </si>
  <si>
    <t>workaround</t>
  </si>
  <si>
    <t>not_mentioned</t>
  </si>
  <si>
    <t>work_equality</t>
  </si>
  <si>
    <t>work_equality_solution</t>
  </si>
  <si>
    <t>work_unsupported</t>
  </si>
  <si>
    <t>work_unsupported_solution</t>
  </si>
  <si>
    <t>work_collaborations</t>
  </si>
  <si>
    <t>work_collaborations_solution</t>
  </si>
  <si>
    <t>work_infrastructure</t>
  </si>
  <si>
    <t>work_infrastructure_solution</t>
  </si>
  <si>
    <t>work_others</t>
  </si>
  <si>
    <t>work_others_solution</t>
  </si>
  <si>
    <t xml:space="preserve">Prejudice </t>
  </si>
  <si>
    <t>Politics</t>
  </si>
  <si>
    <t>Undermining</t>
  </si>
  <si>
    <t>Ininternationality</t>
  </si>
  <si>
    <t>Expertise_perception</t>
  </si>
  <si>
    <t>Salary_Expectation</t>
  </si>
  <si>
    <t>Meet_expectations</t>
  </si>
  <si>
    <t>Conventions</t>
  </si>
  <si>
    <t xml:space="preserve">Male_communication </t>
  </si>
  <si>
    <t>Men_promote_men</t>
  </si>
  <si>
    <t>Strengthen_self-esteem</t>
  </si>
  <si>
    <t>NO-Support-for-Equality-Projects</t>
  </si>
  <si>
    <t>supervision</t>
  </si>
  <si>
    <t xml:space="preserve">Not_suitable_equipment/ </t>
  </si>
  <si>
    <t>Self_confidence</t>
  </si>
  <si>
    <t>Good_daycare</t>
  </si>
  <si>
    <t xml:space="preserve"> No_solution</t>
  </si>
  <si>
    <t>Work_around</t>
  </si>
  <si>
    <t>Change_workplace</t>
  </si>
  <si>
    <t>Work_conditions</t>
  </si>
  <si>
    <t>Young_preferred</t>
  </si>
  <si>
    <t>mentioned solution</t>
  </si>
  <si>
    <t>0</t>
  </si>
  <si>
    <t>Not_suitable_equipment</t>
  </si>
  <si>
    <t>technical_ideasharing</t>
  </si>
  <si>
    <t>technical_ideasharing_solution</t>
  </si>
  <si>
    <t>technical_appreciation</t>
  </si>
  <si>
    <t>technical_appreciation_solution</t>
  </si>
  <si>
    <t>technical_publications</t>
  </si>
  <si>
    <t>technical_publications_solution</t>
  </si>
  <si>
    <t>technical_researcher</t>
  </si>
  <si>
    <t>technical_researcher_solution</t>
  </si>
  <si>
    <t>technical_others</t>
  </si>
  <si>
    <t>technical_others_solution</t>
  </si>
  <si>
    <t>count</t>
  </si>
  <si>
    <t>Restricted_access</t>
  </si>
  <si>
    <t>Not_only_female</t>
  </si>
  <si>
    <t>Parenting</t>
  </si>
  <si>
    <t>Visibility</t>
  </si>
  <si>
    <t>Giving_up</t>
  </si>
  <si>
    <t>visibility</t>
  </si>
  <si>
    <t>No_reason</t>
  </si>
  <si>
    <t>Help_by_others</t>
  </si>
  <si>
    <t>Be_role_model</t>
  </si>
  <si>
    <t>Sit_out</t>
  </si>
  <si>
    <t>Not_connected</t>
  </si>
  <si>
    <t>cultural_religion</t>
  </si>
  <si>
    <t>cultural_religion_solution</t>
  </si>
  <si>
    <t>cultural_clothing</t>
  </si>
  <si>
    <t>cultural_clothing_solution</t>
  </si>
  <si>
    <t>cultural_namechanging</t>
  </si>
  <si>
    <t>cultural_namechanging_solution</t>
  </si>
  <si>
    <t>cultural_infrastructure</t>
  </si>
  <si>
    <t>cultural_infrastructure_solution</t>
  </si>
  <si>
    <t>cultural_others</t>
  </si>
  <si>
    <t>naming_problem</t>
  </si>
  <si>
    <t>mobbing</t>
  </si>
  <si>
    <t>no_safety</t>
  </si>
  <si>
    <t>work_conditions</t>
  </si>
  <si>
    <t>limited_religious_freedom</t>
  </si>
  <si>
    <t>conventions</t>
  </si>
  <si>
    <t>expertise_perception</t>
  </si>
  <si>
    <t>strengthen_self_esteem</t>
  </si>
  <si>
    <t>not_connected</t>
  </si>
  <si>
    <t>inequality_in_hiring</t>
  </si>
  <si>
    <t>no_collaboration</t>
  </si>
  <si>
    <t>help_others</t>
  </si>
  <si>
    <t>complain</t>
  </si>
  <si>
    <t>have problem</t>
  </si>
  <si>
    <t>mentioned problem</t>
  </si>
  <si>
    <t>resolved problem</t>
  </si>
  <si>
    <t>have problems</t>
  </si>
  <si>
    <t>solved problem</t>
  </si>
  <si>
    <t>all</t>
  </si>
  <si>
    <t>mentioned</t>
  </si>
  <si>
    <t>sum</t>
  </si>
  <si>
    <t>3</t>
  </si>
  <si>
    <t>pregnancy</t>
  </si>
  <si>
    <t>Strengthen_self_esteem</t>
  </si>
  <si>
    <t>personal_others_slution</t>
  </si>
  <si>
    <t>mentioned problems that are related to women</t>
  </si>
  <si>
    <t>sorted solution</t>
  </si>
  <si>
    <t>all solutions</t>
  </si>
  <si>
    <t>uniqe solution</t>
  </si>
  <si>
    <t>uniqe solutions  that are mentioned &gt;1</t>
  </si>
  <si>
    <t>Problems</t>
  </si>
  <si>
    <t>not uniqe problems</t>
  </si>
  <si>
    <t>uniqe problems</t>
  </si>
  <si>
    <t>h</t>
  </si>
  <si>
    <t>l</t>
  </si>
  <si>
    <t>t</t>
  </si>
  <si>
    <t>p</t>
  </si>
  <si>
    <t>f</t>
  </si>
  <si>
    <t>j</t>
  </si>
  <si>
    <t>n</t>
  </si>
  <si>
    <t>r</t>
  </si>
  <si>
    <t>v</t>
  </si>
  <si>
    <t>d</t>
  </si>
  <si>
    <t>uniqe solutions  that are mentioned &gt;1, without solution and no_solution</t>
  </si>
  <si>
    <t>cultural</t>
  </si>
  <si>
    <t>personal</t>
  </si>
  <si>
    <t>work</t>
  </si>
  <si>
    <t>technical</t>
  </si>
  <si>
    <t>Mentioned Problems</t>
  </si>
  <si>
    <t>Mentioned Solution</t>
  </si>
  <si>
    <t>Mentioned Solution labels</t>
  </si>
  <si>
    <t>mentioned labels</t>
  </si>
  <si>
    <t>mentioned problems</t>
  </si>
  <si>
    <t>not mentioned problems</t>
  </si>
  <si>
    <t>Mentioned problems labels</t>
  </si>
  <si>
    <t>labels</t>
  </si>
  <si>
    <t xml:space="preserve">good_daycare </t>
  </si>
  <si>
    <t>problem</t>
  </si>
  <si>
    <t>topic</t>
  </si>
  <si>
    <t>culture</t>
  </si>
  <si>
    <t>Work_around,Good_daycare</t>
  </si>
  <si>
    <t>workaround/solution/help_others/no_solution/change_workplace</t>
  </si>
  <si>
    <t>No_solution</t>
  </si>
  <si>
    <t>The mentioned solutions for the frequent problems</t>
  </si>
  <si>
    <t>The problems</t>
  </si>
  <si>
    <t>The mentioned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</si>
</sst>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theme="7" tint="0.79998168889431442"/>
      </patternFill>
    </fill>
  </fills>
  <borders count="2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rgb="FFA9D08E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A9D08E"/>
      </top>
      <bottom style="thin">
        <color rgb="FF70AD47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rgb="FFA9D08E"/>
      </bottom>
      <diagonal/>
    </border>
    <border>
      <left style="thin">
        <color rgb="FF70AD47"/>
      </left>
      <right/>
      <top style="thin">
        <color rgb="FFA9D08E"/>
      </top>
      <bottom style="thin">
        <color rgb="FFA9D08E"/>
      </bottom>
      <diagonal/>
    </border>
    <border>
      <left style="thin">
        <color rgb="FF70AD47"/>
      </left>
      <right/>
      <top style="thin">
        <color rgb="FF70AD4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0AD47"/>
      </left>
      <right/>
      <top style="thin">
        <color rgb="FFA9D08E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rgb="FFFFD966"/>
      </left>
      <right/>
      <top style="thin">
        <color rgb="FFFFD966"/>
      </top>
      <bottom style="thin">
        <color rgb="FFFFD966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6" fillId="5" borderId="0" xfId="0" applyFont="1" applyFill="1"/>
    <xf numFmtId="0" fontId="1" fillId="4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left"/>
    </xf>
    <xf numFmtId="0" fontId="1" fillId="4" borderId="1" xfId="0" applyFont="1" applyFill="1" applyBorder="1"/>
    <xf numFmtId="0" fontId="0" fillId="6" borderId="0" xfId="0" applyFill="1"/>
    <xf numFmtId="0" fontId="0" fillId="2" borderId="0" xfId="0" applyFill="1" applyBorder="1"/>
    <xf numFmtId="0" fontId="1" fillId="4" borderId="3" xfId="0" applyFont="1" applyFill="1" applyBorder="1"/>
    <xf numFmtId="0" fontId="0" fillId="0" borderId="1" xfId="0" applyFill="1" applyBorder="1"/>
    <xf numFmtId="0" fontId="0" fillId="0" borderId="0" xfId="0" applyBorder="1"/>
    <xf numFmtId="0" fontId="0" fillId="2" borderId="4" xfId="0" applyFill="1" applyBorder="1"/>
    <xf numFmtId="0" fontId="4" fillId="0" borderId="0" xfId="0" applyFont="1" applyAlignment="1"/>
    <xf numFmtId="0" fontId="0" fillId="0" borderId="0" xfId="0" applyAlignment="1"/>
    <xf numFmtId="0" fontId="4" fillId="3" borderId="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Font="1" applyBorder="1"/>
    <xf numFmtId="0" fontId="0" fillId="0" borderId="0" xfId="0" applyFont="1"/>
    <xf numFmtId="0" fontId="0" fillId="0" borderId="0" xfId="0" applyFont="1" applyBorder="1"/>
    <xf numFmtId="0" fontId="0" fillId="7" borderId="0" xfId="0" applyFill="1"/>
    <xf numFmtId="0" fontId="6" fillId="5" borderId="8" xfId="0" applyFont="1" applyFill="1" applyBorder="1"/>
    <xf numFmtId="0" fontId="5" fillId="3" borderId="8" xfId="0" applyFont="1" applyFill="1" applyBorder="1"/>
    <xf numFmtId="0" fontId="5" fillId="0" borderId="8" xfId="0" applyFont="1" applyBorder="1"/>
    <xf numFmtId="0" fontId="5" fillId="3" borderId="9" xfId="0" applyFont="1" applyFill="1" applyBorder="1"/>
    <xf numFmtId="0" fontId="5" fillId="3" borderId="10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4" fillId="7" borderId="0" xfId="0" applyFont="1" applyFill="1"/>
    <xf numFmtId="0" fontId="3" fillId="0" borderId="11" xfId="0" applyFont="1" applyBorder="1"/>
    <xf numFmtId="0" fontId="5" fillId="3" borderId="11" xfId="0" applyFont="1" applyFill="1" applyBorder="1"/>
    <xf numFmtId="0" fontId="5" fillId="0" borderId="11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5" fillId="3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2" fillId="0" borderId="0" xfId="0" applyFont="1"/>
    <xf numFmtId="0" fontId="5" fillId="3" borderId="17" xfId="0" applyFont="1" applyFill="1" applyBorder="1"/>
    <xf numFmtId="0" fontId="0" fillId="7" borderId="0" xfId="0" applyNumberFormat="1" applyFill="1" applyBorder="1"/>
    <xf numFmtId="0" fontId="0" fillId="8" borderId="0" xfId="0" applyFill="1"/>
    <xf numFmtId="0" fontId="4" fillId="8" borderId="0" xfId="0" applyFont="1" applyFill="1"/>
    <xf numFmtId="0" fontId="0" fillId="0" borderId="4" xfId="0" applyBorder="1"/>
    <xf numFmtId="0" fontId="0" fillId="0" borderId="0" xfId="0" applyNumberFormat="1" applyFont="1"/>
    <xf numFmtId="0" fontId="5" fillId="3" borderId="0" xfId="0" applyFont="1" applyFill="1" applyBorder="1"/>
    <xf numFmtId="0" fontId="0" fillId="0" borderId="17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2" fillId="11" borderId="0" xfId="0" applyFont="1" applyFill="1" applyAlignment="1">
      <alignment horizontal="center"/>
    </xf>
    <xf numFmtId="0" fontId="0" fillId="0" borderId="0" xfId="0" applyAlignment="1">
      <alignment shrinkToFit="1"/>
    </xf>
    <xf numFmtId="0" fontId="4" fillId="13" borderId="19" xfId="0" applyFont="1" applyFill="1" applyBorder="1"/>
    <xf numFmtId="0" fontId="0" fillId="2" borderId="1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8" xfId="0" applyBorder="1"/>
    <xf numFmtId="0" fontId="0" fillId="14" borderId="2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1" readingOrder="0"/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E2EFDA"/>
          <bgColor rgb="FFE2EFDA"/>
        </patternFill>
      </fill>
      <border diagonalUp="0" diagonalDown="0">
        <left style="thin">
          <color rgb="FF70AD47"/>
        </left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theme="9" tint="0.39997558519241921"/>
        </top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89C1D20-52C5-4E69-8C28-8534165FBD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cultural!$A$30</c:f>
              <c:strCache>
                <c:ptCount val="1"/>
                <c:pt idx="0">
                  <c:v>no_solution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cultural!$B$30:$F$30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0-4FA5-A0E0-E6989E3F1864}"/>
            </c:ext>
          </c:extLst>
        </c:ser>
        <c:ser>
          <c:idx val="1"/>
          <c:order val="1"/>
          <c:tx>
            <c:strRef>
              <c:f>cultural!$A$31</c:f>
              <c:strCache>
                <c:ptCount val="1"/>
                <c:pt idx="0">
                  <c:v>workaround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cultural!$B$31:$F$31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0-4FA5-A0E0-E6989E3F1864}"/>
            </c:ext>
          </c:extLst>
        </c:ser>
        <c:ser>
          <c:idx val="2"/>
          <c:order val="2"/>
          <c:tx>
            <c:strRef>
              <c:f>cultural!$A$32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cultural!$B$32:$F$32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0-4FA5-A0E0-E6989E3F1864}"/>
            </c:ext>
          </c:extLst>
        </c:ser>
        <c:ser>
          <c:idx val="3"/>
          <c:order val="3"/>
          <c:tx>
            <c:strRef>
              <c:f>cultural!$A$33</c:f>
              <c:strCache>
                <c:ptCount val="1"/>
                <c:pt idx="0">
                  <c:v>strengthen_self_esteem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cultural!$B$33:$F$33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0-4FA5-A0E0-E6989E3F1864}"/>
            </c:ext>
          </c:extLst>
        </c:ser>
        <c:ser>
          <c:idx val="4"/>
          <c:order val="4"/>
          <c:tx>
            <c:strRef>
              <c:f>cultural!$A$34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cultural!$B$34:$F$34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0-4FA5-A0E0-E6989E3F1864}"/>
            </c:ext>
          </c:extLst>
        </c:ser>
        <c:ser>
          <c:idx val="5"/>
          <c:order val="5"/>
          <c:tx>
            <c:strRef>
              <c:f>cultural!$A$35</c:f>
              <c:strCache>
                <c:ptCount val="1"/>
                <c:pt idx="0">
                  <c:v>help_others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cultural!$B$35:$F$35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0-4FA5-A0E0-E6989E3F1864}"/>
            </c:ext>
          </c:extLst>
        </c:ser>
        <c:ser>
          <c:idx val="6"/>
          <c:order val="6"/>
          <c:tx>
            <c:strRef>
              <c:f>cultural!$A$36</c:f>
              <c:strCache>
                <c:ptCount val="1"/>
                <c:pt idx="0">
                  <c:v>complain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cultural!$B$36:$F$36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60-4FA5-A0E0-E6989E3F1864}"/>
            </c:ext>
          </c:extLst>
        </c:ser>
        <c:ser>
          <c:idx val="7"/>
          <c:order val="7"/>
          <c:tx>
            <c:strRef>
              <c:f>cultural!$A$37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cultural!$B$37:$F$37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60-4FA5-A0E0-E6989E3F1864}"/>
            </c:ext>
          </c:extLst>
        </c:ser>
        <c:ser>
          <c:idx val="8"/>
          <c:order val="8"/>
          <c:tx>
            <c:strRef>
              <c:f>cultural!$A$38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cultural!$B$29:$F$29</c:f>
              <c:strCache>
                <c:ptCount val="5"/>
                <c:pt idx="0">
                  <c:v>cultural_religion_solution</c:v>
                </c:pt>
                <c:pt idx="1">
                  <c:v>cultural_clothing_solution</c:v>
                </c:pt>
                <c:pt idx="2">
                  <c:v>cultural_namechanging_solution</c:v>
                </c:pt>
                <c:pt idx="3">
                  <c:v>cultural_infrastructure_solution</c:v>
                </c:pt>
                <c:pt idx="4">
                  <c:v>cultural_others</c:v>
                </c:pt>
              </c:strCache>
            </c:strRef>
          </c:cat>
          <c:val>
            <c:numRef>
              <c:f>cultural!$B$38:$F$38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6760-4FA5-A0E0-E6989E3F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927183"/>
        <c:axId val="305928015"/>
      </c:barChart>
      <c:catAx>
        <c:axId val="30592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8015"/>
        <c:crosses val="autoZero"/>
        <c:auto val="1"/>
        <c:lblAlgn val="ctr"/>
        <c:lblOffset val="100"/>
        <c:noMultiLvlLbl val="0"/>
      </c:catAx>
      <c:valAx>
        <c:axId val="30592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solution!$G$44:$G$53</c:f>
              <c:strCache>
                <c:ptCount val="10"/>
                <c:pt idx="0">
                  <c:v>no_solution</c:v>
                </c:pt>
                <c:pt idx="1">
                  <c:v>help_by_others</c:v>
                </c:pt>
                <c:pt idx="2">
                  <c:v>workaround</c:v>
                </c:pt>
                <c:pt idx="3">
                  <c:v>Strengthen_self_esteem</c:v>
                </c:pt>
                <c:pt idx="4">
                  <c:v>change_workplace</c:v>
                </c:pt>
                <c:pt idx="5">
                  <c:v>solution</c:v>
                </c:pt>
                <c:pt idx="6">
                  <c:v>good_daycare</c:v>
                </c:pt>
                <c:pt idx="7">
                  <c:v>sit_out</c:v>
                </c:pt>
                <c:pt idx="8">
                  <c:v>help_others</c:v>
                </c:pt>
                <c:pt idx="9">
                  <c:v>Be_role_model</c:v>
                </c:pt>
              </c:strCache>
            </c:strRef>
          </c:cat>
          <c:val>
            <c:numRef>
              <c:f>solution!$H$44:$H$53</c:f>
              <c:numCache>
                <c:formatCode>General</c:formatCode>
                <c:ptCount val="10"/>
                <c:pt idx="0">
                  <c:v>27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8-4B67-A0BC-12F8833B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4783"/>
        <c:axId val="31921055"/>
      </c:barChart>
      <c:catAx>
        <c:axId val="319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055"/>
        <c:crosses val="autoZero"/>
        <c:auto val="1"/>
        <c:lblAlgn val="ctr"/>
        <c:lblOffset val="100"/>
        <c:noMultiLvlLbl val="0"/>
      </c:catAx>
      <c:valAx>
        <c:axId val="319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solution!$G$58:$G$65</c:f>
              <c:strCache>
                <c:ptCount val="8"/>
                <c:pt idx="0">
                  <c:v>help_by_others</c:v>
                </c:pt>
                <c:pt idx="1">
                  <c:v>workaround</c:v>
                </c:pt>
                <c:pt idx="2">
                  <c:v>Strengthen_self_esteem</c:v>
                </c:pt>
                <c:pt idx="3">
                  <c:v>change_workplace</c:v>
                </c:pt>
                <c:pt idx="4">
                  <c:v>good_daycare</c:v>
                </c:pt>
                <c:pt idx="5">
                  <c:v>sit_out</c:v>
                </c:pt>
                <c:pt idx="6">
                  <c:v>help_others</c:v>
                </c:pt>
                <c:pt idx="7">
                  <c:v>Be_role_model</c:v>
                </c:pt>
              </c:strCache>
            </c:strRef>
          </c:cat>
          <c:val>
            <c:numRef>
              <c:f>solution!$H$58:$H$65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4-4A90-915A-3B2DEEB8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31071"/>
        <c:axId val="120437727"/>
      </c:barChart>
      <c:catAx>
        <c:axId val="1204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727"/>
        <c:crosses val="autoZero"/>
        <c:auto val="1"/>
        <c:lblAlgn val="ctr"/>
        <c:lblOffset val="100"/>
        <c:noMultiLvlLbl val="0"/>
      </c:catAx>
      <c:valAx>
        <c:axId val="1204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cultural!$A$2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cultural!$B$2:$F$2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630-9803-79BABB7BA0B3}"/>
            </c:ext>
          </c:extLst>
        </c:ser>
        <c:ser>
          <c:idx val="1"/>
          <c:order val="1"/>
          <c:tx>
            <c:strRef>
              <c:f>cultural!$A$3</c:f>
              <c:strCache>
                <c:ptCount val="1"/>
                <c:pt idx="0">
                  <c:v>conventions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cultural!$B$3:$F$3</c:f>
              <c:numCache>
                <c:formatCode>General</c:formatCode>
                <c:ptCount val="5"/>
                <c:pt idx="1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C-4630-9803-79BABB7BA0B3}"/>
            </c:ext>
          </c:extLst>
        </c:ser>
        <c:ser>
          <c:idx val="2"/>
          <c:order val="2"/>
          <c:tx>
            <c:strRef>
              <c:f>cultural!$A$4</c:f>
              <c:strCache>
                <c:ptCount val="1"/>
                <c:pt idx="0">
                  <c:v>cultural_clothing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cultural!$B$4:$F$4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C-4630-9803-79BABB7BA0B3}"/>
            </c:ext>
          </c:extLst>
        </c:ser>
        <c:ser>
          <c:idx val="3"/>
          <c:order val="3"/>
          <c:tx>
            <c:strRef>
              <c:f>cultural!$A$5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cultural!$B$5:$F$5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C-4630-9803-79BABB7BA0B3}"/>
            </c:ext>
          </c:extLst>
        </c:ser>
        <c:ser>
          <c:idx val="4"/>
          <c:order val="4"/>
          <c:tx>
            <c:strRef>
              <c:f>cultural!$A$6</c:f>
              <c:strCache>
                <c:ptCount val="1"/>
                <c:pt idx="0">
                  <c:v>inequality_in_hiring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cultural!$B$6:$F$6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C-4630-9803-79BABB7BA0B3}"/>
            </c:ext>
          </c:extLst>
        </c:ser>
        <c:ser>
          <c:idx val="5"/>
          <c:order val="5"/>
          <c:tx>
            <c:strRef>
              <c:f>cultural!$A$7</c:f>
              <c:strCache>
                <c:ptCount val="1"/>
                <c:pt idx="0">
                  <c:v>limited_religious_freedom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cultural!$B$7:$F$7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DC-4630-9803-79BABB7BA0B3}"/>
            </c:ext>
          </c:extLst>
        </c:ser>
        <c:ser>
          <c:idx val="6"/>
          <c:order val="6"/>
          <c:tx>
            <c:strRef>
              <c:f>cultural!$A$8</c:f>
              <c:strCache>
                <c:ptCount val="1"/>
                <c:pt idx="0">
                  <c:v>male_communication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cultural!$B$8:$F$8</c:f>
              <c:numCache>
                <c:formatCode>General</c:formatCode>
                <c:ptCount val="5"/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DC-4630-9803-79BABB7BA0B3}"/>
            </c:ext>
          </c:extLst>
        </c:ser>
        <c:ser>
          <c:idx val="7"/>
          <c:order val="7"/>
          <c:tx>
            <c:strRef>
              <c:f>cultural!$A$9</c:f>
              <c:strCache>
                <c:ptCount val="1"/>
                <c:pt idx="0">
                  <c:v>mobbing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cultural!$B$9:$F$9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DC-4630-9803-79BABB7BA0B3}"/>
            </c:ext>
          </c:extLst>
        </c:ser>
        <c:ser>
          <c:idx val="8"/>
          <c:order val="8"/>
          <c:tx>
            <c:strRef>
              <c:f>cultural!$A$10</c:f>
              <c:strCache>
                <c:ptCount val="1"/>
                <c:pt idx="0">
                  <c:v>naming_problem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cultural!$B$10:$F$10</c:f>
              <c:numCache>
                <c:formatCode>General</c:formatCode>
                <c:ptCount val="5"/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DC-4630-9803-79BABB7BA0B3}"/>
            </c:ext>
          </c:extLst>
        </c:ser>
        <c:ser>
          <c:idx val="9"/>
          <c:order val="9"/>
          <c:tx>
            <c:strRef>
              <c:f>cultural!$A$11</c:f>
              <c:strCache>
                <c:ptCount val="1"/>
                <c:pt idx="0">
                  <c:v>no_collaboration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cultural!$B$11:$F$11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DC-4630-9803-79BABB7BA0B3}"/>
            </c:ext>
          </c:extLst>
        </c:ser>
        <c:ser>
          <c:idx val="10"/>
          <c:order val="10"/>
          <c:tx>
            <c:strRef>
              <c:f>cultural!$A$12</c:f>
              <c:strCache>
                <c:ptCount val="1"/>
                <c:pt idx="0">
                  <c:v>no_safety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cultural!$B$12:$F$12</c:f>
              <c:numCache>
                <c:formatCode>General</c:formatCode>
                <c:ptCount val="5"/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DC-4630-9803-79BABB7BA0B3}"/>
            </c:ext>
          </c:extLst>
        </c:ser>
        <c:ser>
          <c:idx val="11"/>
          <c:order val="11"/>
          <c:tx>
            <c:strRef>
              <c:f>cultural!$A$13</c:f>
              <c:strCache>
                <c:ptCount val="1"/>
                <c:pt idx="0">
                  <c:v>not_connected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cultural!$B$13:$F$13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DC-4630-9803-79BABB7BA0B3}"/>
            </c:ext>
          </c:extLst>
        </c:ser>
        <c:ser>
          <c:idx val="12"/>
          <c:order val="12"/>
          <c:tx>
            <c:strRef>
              <c:f>cultural!$A$14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cultural!$B$14:$F$14</c:f>
              <c:numCache>
                <c:formatCode>General</c:formatCode>
                <c:ptCount val="5"/>
                <c:pt idx="2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DC-4630-9803-79BABB7BA0B3}"/>
            </c:ext>
          </c:extLst>
        </c:ser>
        <c:ser>
          <c:idx val="13"/>
          <c:order val="13"/>
          <c:tx>
            <c:strRef>
              <c:f>cultural!$A$15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cultural!$B$15:$F$15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DC-4630-9803-79BABB7BA0B3}"/>
            </c:ext>
          </c:extLst>
        </c:ser>
        <c:ser>
          <c:idx val="14"/>
          <c:order val="14"/>
          <c:tx>
            <c:strRef>
              <c:f>cultural!$A$16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cultural!$B$16:$F$16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DC-4630-9803-79BABB7BA0B3}"/>
            </c:ext>
          </c:extLst>
        </c:ser>
        <c:ser>
          <c:idx val="15"/>
          <c:order val="15"/>
          <c:tx>
            <c:strRef>
              <c:f>cultural!$A$17</c:f>
              <c:strCache>
                <c:ptCount val="1"/>
                <c:pt idx="0">
                  <c:v>supervision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cultural!$B$17:$F$17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DC-4630-9803-79BABB7BA0B3}"/>
            </c:ext>
          </c:extLst>
        </c:ser>
        <c:ser>
          <c:idx val="16"/>
          <c:order val="16"/>
          <c:tx>
            <c:strRef>
              <c:f>cultural!$A$18</c:f>
              <c:strCache>
                <c:ptCount val="1"/>
                <c:pt idx="0">
                  <c:v>visibility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cultural!$B$18:$F$18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DC-4630-9803-79BABB7BA0B3}"/>
            </c:ext>
          </c:extLst>
        </c:ser>
        <c:ser>
          <c:idx val="17"/>
          <c:order val="17"/>
          <c:tx>
            <c:strRef>
              <c:f>cultural!$A$19</c:f>
              <c:strCache>
                <c:ptCount val="1"/>
                <c:pt idx="0">
                  <c:v>work_conditions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cultural!$B$19:$F$19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DC-4630-9803-79BABB7BA0B3}"/>
            </c:ext>
          </c:extLst>
        </c:ser>
        <c:ser>
          <c:idx val="18"/>
          <c:order val="18"/>
          <c:tx>
            <c:strRef>
              <c:f>cultural!$A$20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cultural!$B$1:$F$1</c:f>
              <c:strCache>
                <c:ptCount val="5"/>
                <c:pt idx="0">
                  <c:v>cultural_religion</c:v>
                </c:pt>
                <c:pt idx="1">
                  <c:v>cultural_clothing</c:v>
                </c:pt>
                <c:pt idx="2">
                  <c:v>cultural_namechanging</c:v>
                </c:pt>
                <c:pt idx="3">
                  <c:v>cultural_infrastructure</c:v>
                </c:pt>
                <c:pt idx="4">
                  <c:v>cultural_others</c:v>
                </c:pt>
              </c:strCache>
            </c:strRef>
          </c:cat>
          <c:val>
            <c:numRef>
              <c:f>cultural!$B$20:$F$20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DC-4630-9803-79BABB7B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41119"/>
        <c:axId val="134360255"/>
      </c:barChart>
      <c:catAx>
        <c:axId val="13434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0255"/>
        <c:crosses val="autoZero"/>
        <c:auto val="1"/>
        <c:lblAlgn val="ctr"/>
        <c:lblOffset val="100"/>
        <c:noMultiLvlLbl val="0"/>
      </c:catAx>
      <c:valAx>
        <c:axId val="1343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5405895554207"/>
          <c:y val="0.19678854421779404"/>
          <c:w val="0.5769022468000119"/>
          <c:h val="0.578044679853894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personal!$E$1</c:f>
              <c:strCache>
                <c:ptCount val="1"/>
                <c:pt idx="0">
                  <c:v>childcare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personal!$E$2:$E$6</c:f>
              <c:numCache>
                <c:formatCode>General</c:formatCode>
                <c:ptCount val="5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7-4384-9CB4-6FD229A90D1C}"/>
            </c:ext>
          </c:extLst>
        </c:ser>
        <c:ser>
          <c:idx val="1"/>
          <c:order val="1"/>
          <c:tx>
            <c:strRef>
              <c:f>personal!$F$1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personal!$F$2:$F$6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7-4384-9CB4-6FD229A90D1C}"/>
            </c:ext>
          </c:extLst>
        </c:ser>
        <c:ser>
          <c:idx val="2"/>
          <c:order val="2"/>
          <c:tx>
            <c:strRef>
              <c:f>personal!$G$1</c:f>
              <c:strCache>
                <c:ptCount val="1"/>
                <c:pt idx="0">
                  <c:v>elder_care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personal!$G$2:$G$6</c:f>
              <c:numCache>
                <c:formatCode>General</c:formatCode>
                <c:ptCount val="5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7-4384-9CB4-6FD229A90D1C}"/>
            </c:ext>
          </c:extLst>
        </c:ser>
        <c:ser>
          <c:idx val="3"/>
          <c:order val="3"/>
          <c:tx>
            <c:strRef>
              <c:f>personal!$H$1</c:f>
              <c:strCache>
                <c:ptCount val="1"/>
                <c:pt idx="0">
                  <c:v>family_doctor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personal!$H$2:$H$6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7-4384-9CB4-6FD229A90D1C}"/>
            </c:ext>
          </c:extLst>
        </c:ser>
        <c:ser>
          <c:idx val="4"/>
          <c:order val="4"/>
          <c:tx>
            <c:strRef>
              <c:f>personal!$I$1</c:f>
              <c:strCache>
                <c:ptCount val="1"/>
                <c:pt idx="0">
                  <c:v>family_planning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personal!$I$2:$I$6</c:f>
              <c:numCache>
                <c:formatCode>General</c:formatCode>
                <c:ptCount val="5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7-4384-9CB4-6FD229A90D1C}"/>
            </c:ext>
          </c:extLst>
        </c:ser>
        <c:ser>
          <c:idx val="5"/>
          <c:order val="5"/>
          <c:tx>
            <c:strRef>
              <c:f>personal!$J$1</c:f>
              <c:strCache>
                <c:ptCount val="1"/>
                <c:pt idx="0">
                  <c:v>male_communication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personal!$J$2:$J$6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7-4384-9CB4-6FD229A90D1C}"/>
            </c:ext>
          </c:extLst>
        </c:ser>
        <c:ser>
          <c:idx val="6"/>
          <c:order val="6"/>
          <c:tx>
            <c:strRef>
              <c:f>personal!$K$1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personal!$K$2:$K$6</c:f>
              <c:numCache>
                <c:formatCode>General</c:formatCode>
                <c:ptCount val="5"/>
                <c:pt idx="1">
                  <c:v>11</c:v>
                </c:pt>
                <c:pt idx="2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7-4384-9CB4-6FD229A90D1C}"/>
            </c:ext>
          </c:extLst>
        </c:ser>
        <c:ser>
          <c:idx val="7"/>
          <c:order val="7"/>
          <c:tx>
            <c:strRef>
              <c:f>personal!$L$1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personal!$L$2:$L$6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77-4384-9CB4-6FD229A90D1C}"/>
            </c:ext>
          </c:extLst>
        </c:ser>
        <c:ser>
          <c:idx val="8"/>
          <c:order val="8"/>
          <c:tx>
            <c:strRef>
              <c:f>personal!$M$1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personal!$M$2:$M$6</c:f>
              <c:numCache>
                <c:formatCode>General</c:formatCode>
                <c:ptCount val="5"/>
                <c:pt idx="1">
                  <c:v>2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77-4384-9CB4-6FD229A90D1C}"/>
            </c:ext>
          </c:extLst>
        </c:ser>
        <c:ser>
          <c:idx val="9"/>
          <c:order val="9"/>
          <c:tx>
            <c:strRef>
              <c:f>personal!$N$1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personal!$N$2:$N$6</c:f>
              <c:numCache>
                <c:formatCode>General</c:formatCode>
                <c:ptCount val="5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77-4384-9CB4-6FD229A90D1C}"/>
            </c:ext>
          </c:extLst>
        </c:ser>
        <c:ser>
          <c:idx val="10"/>
          <c:order val="10"/>
          <c:tx>
            <c:strRef>
              <c:f>personal!$O$1</c:f>
              <c:strCache>
                <c:ptCount val="1"/>
                <c:pt idx="0">
                  <c:v>pregnancy 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personal!$O$2:$O$6</c:f>
              <c:numCache>
                <c:formatCode>General</c:formatCode>
                <c:ptCount val="5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77-4384-9CB4-6FD229A90D1C}"/>
            </c:ext>
          </c:extLst>
        </c:ser>
        <c:ser>
          <c:idx val="11"/>
          <c:order val="11"/>
          <c:tx>
            <c:strRef>
              <c:f>personal!$P$1</c:f>
              <c:strCache>
                <c:ptCount val="1"/>
                <c:pt idx="0">
                  <c:v>undermining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personal!$P$2:$P$6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77-4384-9CB4-6FD229A90D1C}"/>
            </c:ext>
          </c:extLst>
        </c:ser>
        <c:ser>
          <c:idx val="12"/>
          <c:order val="12"/>
          <c:tx>
            <c:strRef>
              <c:f>personal!$Q$1</c:f>
              <c:strCache>
                <c:ptCount val="1"/>
                <c:pt idx="0">
                  <c:v>not mentioned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personal!$D$2:$D$6</c:f>
              <c:strCache>
                <c:ptCount val="5"/>
                <c:pt idx="0">
                  <c:v>personal_hormones_problem</c:v>
                </c:pt>
                <c:pt idx="1">
                  <c:v>personal_lifeplan_problem</c:v>
                </c:pt>
                <c:pt idx="2">
                  <c:v>personal_responsibilities_problem</c:v>
                </c:pt>
                <c:pt idx="3">
                  <c:v>personal_pregnancy_problem</c:v>
                </c:pt>
                <c:pt idx="4">
                  <c:v>personal_others_problem</c:v>
                </c:pt>
              </c:strCache>
            </c:strRef>
          </c:cat>
          <c:val>
            <c:numRef>
              <c:f>personal!$Q$2:$Q$6</c:f>
              <c:numCache>
                <c:formatCode>General</c:formatCode>
                <c:ptCount val="5"/>
                <c:pt idx="0">
                  <c:v>16</c:v>
                </c:pt>
                <c:pt idx="1">
                  <c:v>36</c:v>
                </c:pt>
                <c:pt idx="2">
                  <c:v>31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77-4384-9CB4-6FD229A9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3512224"/>
        <c:axId val="1943508896"/>
      </c:barChart>
      <c:catAx>
        <c:axId val="194351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08896"/>
        <c:crosses val="autoZero"/>
        <c:auto val="1"/>
        <c:lblAlgn val="ctr"/>
        <c:lblOffset val="100"/>
        <c:noMultiLvlLbl val="0"/>
      </c:catAx>
      <c:valAx>
        <c:axId val="1943508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15083571388586"/>
          <c:y val="5.5193849645479298E-2"/>
          <c:w val="0.16099175427419704"/>
          <c:h val="0.88822435637881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307582773998047"/>
          <c:y val="8.889511196037736E-2"/>
          <c:w val="0.61860437833615811"/>
          <c:h val="0.542850828406365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personal!$C$35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personal!$D$35:$H$35</c:f>
              <c:numCache>
                <c:formatCode>General</c:formatCode>
                <c:ptCount val="5"/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3D1-8D46-4647585D939A}"/>
            </c:ext>
          </c:extLst>
        </c:ser>
        <c:ser>
          <c:idx val="1"/>
          <c:order val="1"/>
          <c:tx>
            <c:strRef>
              <c:f>personal!$C$36</c:f>
              <c:strCache>
                <c:ptCount val="1"/>
                <c:pt idx="0">
                  <c:v>good_daycare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personal!$D$36:$H$36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3D1-8D46-4647585D939A}"/>
            </c:ext>
          </c:extLst>
        </c:ser>
        <c:ser>
          <c:idx val="2"/>
          <c:order val="2"/>
          <c:tx>
            <c:strRef>
              <c:f>personal!$C$37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personal!$D$37:$H$37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3D1-8D46-4647585D939A}"/>
            </c:ext>
          </c:extLst>
        </c:ser>
        <c:ser>
          <c:idx val="3"/>
          <c:order val="3"/>
          <c:tx>
            <c:strRef>
              <c:f>personal!$C$38</c:f>
              <c:strCache>
                <c:ptCount val="1"/>
                <c:pt idx="0">
                  <c:v>no_solution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personal!$D$38:$H$38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3D1-8D46-4647585D939A}"/>
            </c:ext>
          </c:extLst>
        </c:ser>
        <c:ser>
          <c:idx val="4"/>
          <c:order val="4"/>
          <c:tx>
            <c:strRef>
              <c:f>personal!$C$39</c:f>
              <c:strCache>
                <c:ptCount val="1"/>
                <c:pt idx="0">
                  <c:v>sit_out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personal!$D$39:$H$39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3-43D1-8D46-4647585D939A}"/>
            </c:ext>
          </c:extLst>
        </c:ser>
        <c:ser>
          <c:idx val="5"/>
          <c:order val="5"/>
          <c:tx>
            <c:strRef>
              <c:f>personal!$C$40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personal!$D$40:$H$40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3-43D1-8D46-4647585D939A}"/>
            </c:ext>
          </c:extLst>
        </c:ser>
        <c:ser>
          <c:idx val="6"/>
          <c:order val="6"/>
          <c:tx>
            <c:strRef>
              <c:f>personal!$C$41</c:f>
              <c:strCache>
                <c:ptCount val="1"/>
                <c:pt idx="0">
                  <c:v>workaround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personal!$D$41:$H$41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3-43D1-8D46-4647585D939A}"/>
            </c:ext>
          </c:extLst>
        </c:ser>
        <c:ser>
          <c:idx val="7"/>
          <c:order val="7"/>
          <c:tx>
            <c:strRef>
              <c:f>personal!$C$42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personal!$D$34:$H$34</c:f>
              <c:strCache>
                <c:ptCount val="5"/>
                <c:pt idx="0">
                  <c:v>personal_hormones_solution</c:v>
                </c:pt>
                <c:pt idx="1">
                  <c:v>personal_lifeplan_solution</c:v>
                </c:pt>
                <c:pt idx="2">
                  <c:v>personal_responsibilities_solution</c:v>
                </c:pt>
                <c:pt idx="3">
                  <c:v>personal_pregnancy_solution</c:v>
                </c:pt>
                <c:pt idx="4">
                  <c:v>personal_others_slution</c:v>
                </c:pt>
              </c:strCache>
            </c:strRef>
          </c:cat>
          <c:val>
            <c:numRef>
              <c:f>personal!$D$42:$H$42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A3-43D1-8D46-4647585D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510144"/>
        <c:axId val="1943510560"/>
      </c:barChart>
      <c:catAx>
        <c:axId val="194351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0560"/>
        <c:crosses val="autoZero"/>
        <c:auto val="1"/>
        <c:lblAlgn val="ctr"/>
        <c:lblOffset val="100"/>
        <c:noMultiLvlLbl val="0"/>
      </c:catAx>
      <c:valAx>
        <c:axId val="19435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2216911363949"/>
          <c:y val="0.24965660698366385"/>
          <c:w val="0.66834550384254021"/>
          <c:h val="0.532644903931604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'work Problems'!$A$2</c:f>
              <c:strCache>
                <c:ptCount val="1"/>
                <c:pt idx="0">
                  <c:v>childcare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40C-A218-EBAC9376EFEC}"/>
            </c:ext>
          </c:extLst>
        </c:ser>
        <c:ser>
          <c:idx val="1"/>
          <c:order val="1"/>
          <c:tx>
            <c:strRef>
              <c:f>'work Problems'!$A$3</c:f>
              <c:strCache>
                <c:ptCount val="1"/>
                <c:pt idx="0">
                  <c:v>Conventions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Problems'!$B$3:$F$3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40C-A218-EBAC9376EFEC}"/>
            </c:ext>
          </c:extLst>
        </c:ser>
        <c:ser>
          <c:idx val="2"/>
          <c:order val="2"/>
          <c:tx>
            <c:strRef>
              <c:f>'work Problems'!$A$4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Problems'!$B$4:$F$4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440C-A218-EBAC9376EFEC}"/>
            </c:ext>
          </c:extLst>
        </c:ser>
        <c:ser>
          <c:idx val="3"/>
          <c:order val="3"/>
          <c:tx>
            <c:strRef>
              <c:f>'work Problems'!$A$5</c:f>
              <c:strCache>
                <c:ptCount val="1"/>
                <c:pt idx="0">
                  <c:v>family_planning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Problems'!$B$5:$F$5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440C-A218-EBAC9376EFEC}"/>
            </c:ext>
          </c:extLst>
        </c:ser>
        <c:ser>
          <c:idx val="4"/>
          <c:order val="4"/>
          <c:tx>
            <c:strRef>
              <c:f>'work Problems'!$A$6</c:f>
              <c:strCache>
                <c:ptCount val="1"/>
                <c:pt idx="0">
                  <c:v>Ininternationality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Problems'!$B$6:$F$6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0-440C-A218-EBAC9376EFEC}"/>
            </c:ext>
          </c:extLst>
        </c:ser>
        <c:ser>
          <c:idx val="5"/>
          <c:order val="5"/>
          <c:tx>
            <c:strRef>
              <c:f>'work Problems'!$A$7</c:f>
              <c:strCache>
                <c:ptCount val="1"/>
                <c:pt idx="0">
                  <c:v>Male_communication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Problems'!$B$7:$F$7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0-440C-A218-EBAC9376EFEC}"/>
            </c:ext>
          </c:extLst>
        </c:ser>
        <c:ser>
          <c:idx val="6"/>
          <c:order val="6"/>
          <c:tx>
            <c:strRef>
              <c:f>'work Problems'!$A$8</c:f>
              <c:strCache>
                <c:ptCount val="1"/>
                <c:pt idx="0">
                  <c:v>Meet_expectations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Problems'!$B$8:$F$8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0-440C-A218-EBAC9376EFEC}"/>
            </c:ext>
          </c:extLst>
        </c:ser>
        <c:ser>
          <c:idx val="7"/>
          <c:order val="7"/>
          <c:tx>
            <c:strRef>
              <c:f>'work Problems'!$A$9</c:f>
              <c:strCache>
                <c:ptCount val="1"/>
                <c:pt idx="0">
                  <c:v>Men_promote_men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Problems'!$B$9:$F$9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0-440C-A218-EBAC9376EFEC}"/>
            </c:ext>
          </c:extLst>
        </c:ser>
        <c:ser>
          <c:idx val="8"/>
          <c:order val="8"/>
          <c:tx>
            <c:strRef>
              <c:f>'work Problems'!$A$10</c:f>
              <c:strCache>
                <c:ptCount val="1"/>
                <c:pt idx="0">
                  <c:v>NO-Support-for-Equality-Projects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Problems'!$B$10:$F$10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0-440C-A218-EBAC9376EFEC}"/>
            </c:ext>
          </c:extLst>
        </c:ser>
        <c:ser>
          <c:idx val="9"/>
          <c:order val="9"/>
          <c:tx>
            <c:strRef>
              <c:f>'work Problems'!$A$11</c:f>
              <c:strCache>
                <c:ptCount val="1"/>
                <c:pt idx="0">
                  <c:v>Not_suitable_equipment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Problems'!$B$11:$F$11</c:f>
              <c:numCache>
                <c:formatCode>General</c:formatCode>
                <c:ptCount val="5"/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70-440C-A218-EBAC9376EFEC}"/>
            </c:ext>
          </c:extLst>
        </c:ser>
        <c:ser>
          <c:idx val="10"/>
          <c:order val="10"/>
          <c:tx>
            <c:strRef>
              <c:f>'work Problems'!$A$12</c:f>
              <c:strCache>
                <c:ptCount val="1"/>
                <c:pt idx="0">
                  <c:v>parenting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Problems'!$B$12:$F$12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70-440C-A218-EBAC9376EFEC}"/>
            </c:ext>
          </c:extLst>
        </c:ser>
        <c:ser>
          <c:idx val="11"/>
          <c:order val="11"/>
          <c:tx>
            <c:strRef>
              <c:f>'work Problems'!$A$13</c:f>
              <c:strCache>
                <c:ptCount val="1"/>
                <c:pt idx="0">
                  <c:v>Politics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Problems'!$B$13:$F$13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70-440C-A218-EBAC9376EFEC}"/>
            </c:ext>
          </c:extLst>
        </c:ser>
        <c:ser>
          <c:idx val="12"/>
          <c:order val="12"/>
          <c:tx>
            <c:strRef>
              <c:f>'work Problems'!$A$14</c:f>
              <c:strCache>
                <c:ptCount val="1"/>
                <c:pt idx="0">
                  <c:v>Prejudice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Problems'!$B$14:$F$14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70-440C-A218-EBAC9376EFEC}"/>
            </c:ext>
          </c:extLst>
        </c:ser>
        <c:ser>
          <c:idx val="13"/>
          <c:order val="13"/>
          <c:tx>
            <c:strRef>
              <c:f>'work Problems'!$A$15</c:f>
              <c:strCache>
                <c:ptCount val="1"/>
                <c:pt idx="0">
                  <c:v>Salary_Expectation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Problems'!$B$15:$F$15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0-440C-A218-EBAC9376EFEC}"/>
            </c:ext>
          </c:extLst>
        </c:ser>
        <c:ser>
          <c:idx val="14"/>
          <c:order val="14"/>
          <c:tx>
            <c:strRef>
              <c:f>'work Problems'!$A$16</c:f>
              <c:strCache>
                <c:ptCount val="1"/>
                <c:pt idx="0">
                  <c:v>Self_confidence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Problems'!$B$16:$F$16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70-440C-A218-EBAC9376EFEC}"/>
            </c:ext>
          </c:extLst>
        </c:ser>
        <c:ser>
          <c:idx val="15"/>
          <c:order val="15"/>
          <c:tx>
            <c:strRef>
              <c:f>'work Problems'!$A$17</c:f>
              <c:strCache>
                <c:ptCount val="1"/>
                <c:pt idx="0">
                  <c:v>supervision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Problems'!$B$17:$F$17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70-440C-A218-EBAC9376EFEC}"/>
            </c:ext>
          </c:extLst>
        </c:ser>
        <c:ser>
          <c:idx val="16"/>
          <c:order val="16"/>
          <c:tx>
            <c:strRef>
              <c:f>'work Problems'!$A$18</c:f>
              <c:strCache>
                <c:ptCount val="1"/>
                <c:pt idx="0">
                  <c:v>Undermining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Problems'!$B$18:$F$18</c:f>
              <c:numCache>
                <c:formatCode>General</c:formatCode>
                <c:ptCount val="5"/>
                <c:pt idx="0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70-440C-A218-EBAC9376EFEC}"/>
            </c:ext>
          </c:extLst>
        </c:ser>
        <c:ser>
          <c:idx val="17"/>
          <c:order val="17"/>
          <c:tx>
            <c:strRef>
              <c:f>'work Problems'!$A$19</c:f>
              <c:strCache>
                <c:ptCount val="1"/>
                <c:pt idx="0">
                  <c:v>Work_conditions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Problems'!$B$19:$F$19</c:f>
              <c:numCache>
                <c:formatCode>General</c:formatCode>
                <c:ptCount val="5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70-440C-A218-EBAC9376EFEC}"/>
            </c:ext>
          </c:extLst>
        </c:ser>
        <c:ser>
          <c:idx val="18"/>
          <c:order val="18"/>
          <c:tx>
            <c:strRef>
              <c:f>'work Problems'!$A$20</c:f>
              <c:strCache>
                <c:ptCount val="1"/>
                <c:pt idx="0">
                  <c:v>Young_preferred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Problems'!$B$20:$F$20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70-440C-A218-EBAC9376EFEC}"/>
            </c:ext>
          </c:extLst>
        </c:ser>
        <c:ser>
          <c:idx val="19"/>
          <c:order val="19"/>
          <c:tx>
            <c:strRef>
              <c:f>'work Problems'!$A$21</c:f>
              <c:strCache>
                <c:ptCount val="1"/>
                <c:pt idx="0">
                  <c:v>pregnancy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Problems'!$B$21:$F$21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70-440C-A218-EBAC9376EFEC}"/>
            </c:ext>
          </c:extLst>
        </c:ser>
        <c:ser>
          <c:idx val="20"/>
          <c:order val="20"/>
          <c:tx>
            <c:strRef>
              <c:f>'work Problems'!$A$22</c:f>
              <c:strCache>
                <c:ptCount val="1"/>
                <c:pt idx="0">
                  <c:v>not_mentioned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'work Problems'!$B$1:$F$1</c:f>
              <c:strCache>
                <c:ptCount val="5"/>
                <c:pt idx="0">
                  <c:v>work_equality</c:v>
                </c:pt>
                <c:pt idx="1">
                  <c:v>work_unsupported</c:v>
                </c:pt>
                <c:pt idx="2">
                  <c:v>work_collaborations</c:v>
                </c:pt>
                <c:pt idx="3">
                  <c:v>work_infrastructure</c:v>
                </c:pt>
                <c:pt idx="4">
                  <c:v>work_others</c:v>
                </c:pt>
              </c:strCache>
            </c:strRef>
          </c:cat>
          <c:val>
            <c:numRef>
              <c:f>'work Problems'!$B$22:$F$22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43C-8E19-2F1C63C9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43055"/>
        <c:axId val="134642639"/>
      </c:barChart>
      <c:catAx>
        <c:axId val="13464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2639"/>
        <c:crosses val="autoZero"/>
        <c:auto val="1"/>
        <c:lblAlgn val="ctr"/>
        <c:lblOffset val="100"/>
        <c:noMultiLvlLbl val="0"/>
      </c:catAx>
      <c:valAx>
        <c:axId val="1346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46195962785051"/>
          <c:y val="7.0972991517522926E-2"/>
          <c:w val="0.28889925234399405"/>
          <c:h val="0.8463550600889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for Work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'work Problems'!$A$36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Problems'!$B$36:$F$36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2-4F23-92D6-FB5F123E3C6A}"/>
            </c:ext>
          </c:extLst>
        </c:ser>
        <c:ser>
          <c:idx val="1"/>
          <c:order val="1"/>
          <c:tx>
            <c:strRef>
              <c:f>'work Problems'!$A$37</c:f>
              <c:strCache>
                <c:ptCount val="1"/>
                <c:pt idx="0">
                  <c:v>Strengthen_self-esteem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Problems'!$B$37:$F$37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2-4F23-92D6-FB5F123E3C6A}"/>
            </c:ext>
          </c:extLst>
        </c:ser>
        <c:ser>
          <c:idx val="2"/>
          <c:order val="2"/>
          <c:tx>
            <c:strRef>
              <c:f>'work Problems'!$A$38</c:f>
              <c:strCache>
                <c:ptCount val="1"/>
                <c:pt idx="0">
                  <c:v>Good_daycare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Problems'!$B$38:$F$38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2-4F23-92D6-FB5F123E3C6A}"/>
            </c:ext>
          </c:extLst>
        </c:ser>
        <c:ser>
          <c:idx val="3"/>
          <c:order val="3"/>
          <c:tx>
            <c:strRef>
              <c:f>'work Problems'!$A$39</c:f>
              <c:strCache>
                <c:ptCount val="1"/>
                <c:pt idx="0">
                  <c:v> No_solution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Problems'!$B$39:$F$39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2-4F23-92D6-FB5F123E3C6A}"/>
            </c:ext>
          </c:extLst>
        </c:ser>
        <c:ser>
          <c:idx val="4"/>
          <c:order val="4"/>
          <c:tx>
            <c:strRef>
              <c:f>'work Problems'!$A$40</c:f>
              <c:strCache>
                <c:ptCount val="1"/>
                <c:pt idx="0">
                  <c:v>Work_around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Problems'!$B$40:$F$40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2-4F23-92D6-FB5F123E3C6A}"/>
            </c:ext>
          </c:extLst>
        </c:ser>
        <c:ser>
          <c:idx val="5"/>
          <c:order val="5"/>
          <c:tx>
            <c:strRef>
              <c:f>'work Problems'!$A$41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Problems'!$B$41:$F$41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82-4F23-92D6-FB5F123E3C6A}"/>
            </c:ext>
          </c:extLst>
        </c:ser>
        <c:ser>
          <c:idx val="6"/>
          <c:order val="6"/>
          <c:tx>
            <c:strRef>
              <c:f>'work Problems'!$A$42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 Problems'!$B$35:$F$35</c:f>
              <c:strCache>
                <c:ptCount val="5"/>
                <c:pt idx="0">
                  <c:v>work_equality_solution</c:v>
                </c:pt>
                <c:pt idx="1">
                  <c:v>work_unsupported_solution</c:v>
                </c:pt>
                <c:pt idx="2">
                  <c:v>work_collaborations_solution</c:v>
                </c:pt>
                <c:pt idx="3">
                  <c:v>work_infrastructure_solution</c:v>
                </c:pt>
                <c:pt idx="4">
                  <c:v>work_others_solution</c:v>
                </c:pt>
              </c:strCache>
            </c:strRef>
          </c:cat>
          <c:val>
            <c:numRef>
              <c:f>'work Problems'!$B$42:$F$42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82-4F23-92D6-FB5F123E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386688"/>
        <c:axId val="355400832"/>
      </c:barChart>
      <c:catAx>
        <c:axId val="35538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00832"/>
        <c:crosses val="autoZero"/>
        <c:auto val="1"/>
        <c:lblAlgn val="ctr"/>
        <c:lblOffset val="100"/>
        <c:noMultiLvlLbl val="0"/>
      </c:catAx>
      <c:valAx>
        <c:axId val="3554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569902794455506E-2"/>
          <c:y val="0.82324553692094127"/>
          <c:w val="0.95481673737187422"/>
          <c:h val="0.1291442876974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Technicl</a:t>
            </a:r>
            <a:r>
              <a:rPr lang="en-US" baseline="0"/>
              <a:t>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technical!$A$25</c:f>
              <c:strCache>
                <c:ptCount val="1"/>
                <c:pt idx="0">
                  <c:v>Giving_up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technical!$B$25:$F$25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4-4A35-8EDC-358F98706C46}"/>
            </c:ext>
          </c:extLst>
        </c:ser>
        <c:ser>
          <c:idx val="1"/>
          <c:order val="1"/>
          <c:tx>
            <c:strRef>
              <c:f>technical!$A$26</c:f>
              <c:strCache>
                <c:ptCount val="1"/>
                <c:pt idx="0">
                  <c:v>Help_by_others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technical!$B$26:$F$26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4-4A35-8EDC-358F98706C46}"/>
            </c:ext>
          </c:extLst>
        </c:ser>
        <c:ser>
          <c:idx val="2"/>
          <c:order val="2"/>
          <c:tx>
            <c:strRef>
              <c:f>technical!$A$27</c:f>
              <c:strCache>
                <c:ptCount val="1"/>
                <c:pt idx="0">
                  <c:v>Strengthen_self-esteem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technical!$B$27:$F$27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4-4A35-8EDC-358F98706C46}"/>
            </c:ext>
          </c:extLst>
        </c:ser>
        <c:ser>
          <c:idx val="3"/>
          <c:order val="3"/>
          <c:tx>
            <c:strRef>
              <c:f>technical!$A$28</c:f>
              <c:strCache>
                <c:ptCount val="1"/>
                <c:pt idx="0">
                  <c:v>Be_role_model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technical!$B$28:$F$28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4-4A35-8EDC-358F98706C46}"/>
            </c:ext>
          </c:extLst>
        </c:ser>
        <c:ser>
          <c:idx val="4"/>
          <c:order val="4"/>
          <c:tx>
            <c:strRef>
              <c:f>technical!$A$29</c:f>
              <c:strCache>
                <c:ptCount val="1"/>
                <c:pt idx="0">
                  <c:v>Change_workplace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technical!$B$29:$F$29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4-4A35-8EDC-358F98706C46}"/>
            </c:ext>
          </c:extLst>
        </c:ser>
        <c:ser>
          <c:idx val="5"/>
          <c:order val="5"/>
          <c:tx>
            <c:strRef>
              <c:f>technical!$A$30</c:f>
              <c:strCache>
                <c:ptCount val="1"/>
                <c:pt idx="0">
                  <c:v>Sit_out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technical!$B$30:$F$30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4-4A35-8EDC-358F98706C46}"/>
            </c:ext>
          </c:extLst>
        </c:ser>
        <c:ser>
          <c:idx val="6"/>
          <c:order val="6"/>
          <c:tx>
            <c:strRef>
              <c:f>technical!$A$31</c:f>
              <c:strCache>
                <c:ptCount val="1"/>
                <c:pt idx="0">
                  <c:v>Work_around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technical!$B$31:$F$31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4-4A35-8EDC-358F98706C46}"/>
            </c:ext>
          </c:extLst>
        </c:ser>
        <c:ser>
          <c:idx val="7"/>
          <c:order val="7"/>
          <c:tx>
            <c:strRef>
              <c:f>technical!$A$32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technical!$B$24:$F$24</c:f>
              <c:strCache>
                <c:ptCount val="5"/>
                <c:pt idx="0">
                  <c:v>technical_ideasharing_solution</c:v>
                </c:pt>
                <c:pt idx="1">
                  <c:v>technical_appreciation_solution</c:v>
                </c:pt>
                <c:pt idx="2">
                  <c:v>technical_publications_solution</c:v>
                </c:pt>
                <c:pt idx="3">
                  <c:v>technical_researcher_solution</c:v>
                </c:pt>
                <c:pt idx="4">
                  <c:v>technical_others_solution</c:v>
                </c:pt>
              </c:strCache>
            </c:strRef>
          </c:cat>
          <c:val>
            <c:numRef>
              <c:f>technical!$B$32:$F$32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4-4A35-8EDC-358F9870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05696"/>
        <c:axId val="497106112"/>
      </c:barChart>
      <c:catAx>
        <c:axId val="4971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6112"/>
        <c:crosses val="autoZero"/>
        <c:auto val="1"/>
        <c:lblAlgn val="ctr"/>
        <c:lblOffset val="100"/>
        <c:noMultiLvlLbl val="0"/>
      </c:catAx>
      <c:valAx>
        <c:axId val="4971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Technical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technical!$A$2</c:f>
              <c:strCache>
                <c:ptCount val="1"/>
                <c:pt idx="0">
                  <c:v>Self_confidence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technical!$B$2:$F$2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8-4E98-BEDB-384CA59A3B3C}"/>
            </c:ext>
          </c:extLst>
        </c:ser>
        <c:ser>
          <c:idx val="1"/>
          <c:order val="1"/>
          <c:tx>
            <c:strRef>
              <c:f>technical!$A$3</c:f>
              <c:strCache>
                <c:ptCount val="1"/>
                <c:pt idx="0">
                  <c:v>Restricted_access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technical!$B$3:$F$3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8-4E98-BEDB-384CA59A3B3C}"/>
            </c:ext>
          </c:extLst>
        </c:ser>
        <c:ser>
          <c:idx val="2"/>
          <c:order val="2"/>
          <c:tx>
            <c:strRef>
              <c:f>technical!$A$4</c:f>
              <c:strCache>
                <c:ptCount val="1"/>
                <c:pt idx="0">
                  <c:v>Not_only_female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technical!$B$4:$F$4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8-4E98-BEDB-384CA59A3B3C}"/>
            </c:ext>
          </c:extLst>
        </c:ser>
        <c:ser>
          <c:idx val="3"/>
          <c:order val="3"/>
          <c:tx>
            <c:strRef>
              <c:f>technical!$A$5</c:f>
              <c:strCache>
                <c:ptCount val="1"/>
                <c:pt idx="0">
                  <c:v>Men_promote_men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technical!$B$5:$F$5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8-4E98-BEDB-384CA59A3B3C}"/>
            </c:ext>
          </c:extLst>
        </c:ser>
        <c:ser>
          <c:idx val="4"/>
          <c:order val="4"/>
          <c:tx>
            <c:strRef>
              <c:f>technical!$A$6</c:f>
              <c:strCache>
                <c:ptCount val="1"/>
                <c:pt idx="0">
                  <c:v>Parenting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technical!$B$6:$F$6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8-4E98-BEDB-384CA59A3B3C}"/>
            </c:ext>
          </c:extLst>
        </c:ser>
        <c:ser>
          <c:idx val="5"/>
          <c:order val="5"/>
          <c:tx>
            <c:strRef>
              <c:f>technical!$A$7</c:f>
              <c:strCache>
                <c:ptCount val="1"/>
                <c:pt idx="0">
                  <c:v>Visibility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technical!$B$7:$F$7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18-4E98-BEDB-384CA59A3B3C}"/>
            </c:ext>
          </c:extLst>
        </c:ser>
        <c:ser>
          <c:idx val="6"/>
          <c:order val="6"/>
          <c:tx>
            <c:strRef>
              <c:f>technical!$A$8</c:f>
              <c:strCache>
                <c:ptCount val="1"/>
                <c:pt idx="0">
                  <c:v>Expertise_perception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technical!$B$8:$F$8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18-4E98-BEDB-384CA59A3B3C}"/>
            </c:ext>
          </c:extLst>
        </c:ser>
        <c:ser>
          <c:idx val="7"/>
          <c:order val="7"/>
          <c:tx>
            <c:strRef>
              <c:f>technical!$A$9</c:f>
              <c:strCache>
                <c:ptCount val="1"/>
                <c:pt idx="0">
                  <c:v>No_reason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technical!$B$9:$F$9</c:f>
              <c:numCache>
                <c:formatCode>General</c:formatCode>
                <c:ptCount val="5"/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18-4E98-BEDB-384CA59A3B3C}"/>
            </c:ext>
          </c:extLst>
        </c:ser>
        <c:ser>
          <c:idx val="8"/>
          <c:order val="8"/>
          <c:tx>
            <c:strRef>
              <c:f>technical!$A$10</c:f>
              <c:strCache>
                <c:ptCount val="1"/>
                <c:pt idx="0">
                  <c:v>Undermining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technical!$B$10:$F$10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18-4E98-BEDB-384CA59A3B3C}"/>
            </c:ext>
          </c:extLst>
        </c:ser>
        <c:ser>
          <c:idx val="9"/>
          <c:order val="9"/>
          <c:tx>
            <c:strRef>
              <c:f>technical!$A$11</c:f>
              <c:strCache>
                <c:ptCount val="1"/>
                <c:pt idx="0">
                  <c:v>conflict_ability_across_women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technical!$B$11:$F$11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18-4E98-BEDB-384CA59A3B3C}"/>
            </c:ext>
          </c:extLst>
        </c:ser>
        <c:ser>
          <c:idx val="10"/>
          <c:order val="10"/>
          <c:tx>
            <c:strRef>
              <c:f>technical!$A$12</c:f>
              <c:strCache>
                <c:ptCount val="1"/>
                <c:pt idx="0">
                  <c:v>Not_connected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technical!$B$12:$F$12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18-4E98-BEDB-384CA59A3B3C}"/>
            </c:ext>
          </c:extLst>
        </c:ser>
        <c:ser>
          <c:idx val="11"/>
          <c:order val="11"/>
          <c:tx>
            <c:strRef>
              <c:f>technical!$A$13</c:f>
              <c:strCache>
                <c:ptCount val="1"/>
                <c:pt idx="0">
                  <c:v>not_mentioned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technical!$B$1:$F$1</c:f>
              <c:strCache>
                <c:ptCount val="5"/>
                <c:pt idx="0">
                  <c:v>technical_ideasharing</c:v>
                </c:pt>
                <c:pt idx="1">
                  <c:v>technical_appreciation</c:v>
                </c:pt>
                <c:pt idx="2">
                  <c:v>technical_publications</c:v>
                </c:pt>
                <c:pt idx="3">
                  <c:v>technical_researcher</c:v>
                </c:pt>
                <c:pt idx="4">
                  <c:v>technical_others</c:v>
                </c:pt>
              </c:strCache>
            </c:strRef>
          </c:cat>
          <c:val>
            <c:numRef>
              <c:f>technical!$B$13:$F$13</c:f>
              <c:numCache>
                <c:formatCode>General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19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18-4E98-BEDB-384CA59A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105280"/>
        <c:axId val="497107776"/>
      </c:barChart>
      <c:catAx>
        <c:axId val="4971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7776"/>
        <c:crosses val="autoZero"/>
        <c:auto val="1"/>
        <c:lblAlgn val="ctr"/>
        <c:lblOffset val="100"/>
        <c:noMultiLvlLbl val="0"/>
      </c:catAx>
      <c:valAx>
        <c:axId val="4971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Problems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164295699399384E-2"/>
          <c:y val="7.3803261441346663E-2"/>
          <c:w val="0.96483570430060062"/>
          <c:h val="0.749231858905590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problems!$O$2:$O$32</c:f>
              <c:strCache>
                <c:ptCount val="31"/>
                <c:pt idx="0">
                  <c:v>parenting</c:v>
                </c:pt>
                <c:pt idx="1">
                  <c:v>family_planning</c:v>
                </c:pt>
                <c:pt idx="2">
                  <c:v>male_communication</c:v>
                </c:pt>
                <c:pt idx="3">
                  <c:v>Undermining</c:v>
                </c:pt>
                <c:pt idx="4">
                  <c:v>Men_promote_men</c:v>
                </c:pt>
                <c:pt idx="5">
                  <c:v>PMS</c:v>
                </c:pt>
                <c:pt idx="6">
                  <c:v>Not_suitable_equipment</c:v>
                </c:pt>
                <c:pt idx="7">
                  <c:v>Self_confidence</c:v>
                </c:pt>
                <c:pt idx="8">
                  <c:v>Expertise_perception</c:v>
                </c:pt>
                <c:pt idx="9">
                  <c:v>visibility</c:v>
                </c:pt>
                <c:pt idx="10">
                  <c:v>Conventions</c:v>
                </c:pt>
                <c:pt idx="11">
                  <c:v>naming_problem</c:v>
                </c:pt>
                <c:pt idx="12">
                  <c:v>pregnancy </c:v>
                </c:pt>
                <c:pt idx="13">
                  <c:v>cultural_clothing</c:v>
                </c:pt>
                <c:pt idx="14">
                  <c:v>Politics</c:v>
                </c:pt>
                <c:pt idx="15">
                  <c:v>childcare</c:v>
                </c:pt>
                <c:pt idx="16">
                  <c:v>Work_conditions</c:v>
                </c:pt>
                <c:pt idx="17">
                  <c:v>No_reason</c:v>
                </c:pt>
                <c:pt idx="18">
                  <c:v>Salary_Expectation</c:v>
                </c:pt>
                <c:pt idx="19">
                  <c:v>conflict_ability_across_women</c:v>
                </c:pt>
                <c:pt idx="20">
                  <c:v>elder_care</c:v>
                </c:pt>
                <c:pt idx="21">
                  <c:v>Ininternationality</c:v>
                </c:pt>
                <c:pt idx="22">
                  <c:v>no_safety</c:v>
                </c:pt>
                <c:pt idx="23">
                  <c:v>Prejudice </c:v>
                </c:pt>
                <c:pt idx="24">
                  <c:v>supervision</c:v>
                </c:pt>
                <c:pt idx="25">
                  <c:v>limited_religious_freedom</c:v>
                </c:pt>
                <c:pt idx="26">
                  <c:v>Meet_expectations</c:v>
                </c:pt>
                <c:pt idx="27">
                  <c:v>mobbing</c:v>
                </c:pt>
                <c:pt idx="28">
                  <c:v>no_collaboration</c:v>
                </c:pt>
                <c:pt idx="29">
                  <c:v>NO-Support-for-Equality-Projects</c:v>
                </c:pt>
                <c:pt idx="30">
                  <c:v>not_connected</c:v>
                </c:pt>
              </c:strCache>
            </c:strRef>
          </c:cat>
          <c:val>
            <c:numRef>
              <c:f>problems!$P$2:$P$32</c:f>
              <c:numCache>
                <c:formatCode>General</c:formatCode>
                <c:ptCount val="31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BB9-95F3-209A9E4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50736"/>
        <c:axId val="469753232"/>
      </c:barChart>
      <c:catAx>
        <c:axId val="4697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3232"/>
        <c:crosses val="autoZero"/>
        <c:auto val="1"/>
        <c:lblAlgn val="ctr"/>
        <c:lblOffset val="100"/>
        <c:noMultiLvlLbl val="0"/>
      </c:catAx>
      <c:valAx>
        <c:axId val="4697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410527</xdr:colOff>
      <xdr:row>25</xdr:row>
      <xdr:rowOff>65722</xdr:rowOff>
    </xdr:from>
    <xdr:to>
      <xdr:col>19</xdr:col>
      <xdr:colOff>124777</xdr:colOff>
      <xdr:row>40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C4648-7886-4119-81F3-3975F7F6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103821</xdr:colOff>
      <xdr:row>1</xdr:row>
      <xdr:rowOff>21906</xdr:rowOff>
    </xdr:from>
    <xdr:to>
      <xdr:col>24</xdr:col>
      <xdr:colOff>274320</xdr:colOff>
      <xdr:row>19</xdr:row>
      <xdr:rowOff>135254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30AC-6E09-4106-88BF-312327B4C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564254</xdr:colOff>
      <xdr:row>49</xdr:row>
      <xdr:rowOff>154902</xdr:rowOff>
    </xdr:from>
    <xdr:to>
      <xdr:col>27</xdr:col>
      <xdr:colOff>505536</xdr:colOff>
      <xdr:row>71</xdr:row>
      <xdr:rowOff>39482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D7576-E237-4458-9B51-9EBDA1C64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1600649</xdr:colOff>
      <xdr:row>51</xdr:row>
      <xdr:rowOff>96482</xdr:rowOff>
    </xdr:from>
    <xdr:to>
      <xdr:col>9</xdr:col>
      <xdr:colOff>696558</xdr:colOff>
      <xdr:row>66</xdr:row>
      <xdr:rowOff>138840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BD258-FD05-4189-81E2-7E5F0673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290938</xdr:colOff>
      <xdr:row>8</xdr:row>
      <xdr:rowOff>149087</xdr:rowOff>
    </xdr:from>
    <xdr:to>
      <xdr:col>30</xdr:col>
      <xdr:colOff>148036</xdr:colOff>
      <xdr:row>17</xdr:row>
      <xdr:rowOff>21894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A880F-503E-4875-B0FC-6F6F0BE3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351487</xdr:colOff>
      <xdr:row>19</xdr:row>
      <xdr:rowOff>19699</xdr:rowOff>
    </xdr:from>
    <xdr:to>
      <xdr:col>28</xdr:col>
      <xdr:colOff>196878</xdr:colOff>
      <xdr:row>33</xdr:row>
      <xdr:rowOff>58848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F6E25-CCF2-4BEB-AA59-9AA6E197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239077</xdr:colOff>
      <xdr:row>20</xdr:row>
      <xdr:rowOff>35242</xdr:rowOff>
    </xdr:from>
    <xdr:to>
      <xdr:col>20</xdr:col>
      <xdr:colOff>388620</xdr:colOff>
      <xdr:row>35</xdr:row>
      <xdr:rowOff>56197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2A36B-DADE-4D1D-8490-CF5AADFC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296227</xdr:colOff>
      <xdr:row>0</xdr:row>
      <xdr:rowOff>110491</xdr:rowOff>
    </xdr:from>
    <xdr:to>
      <xdr:col>25</xdr:col>
      <xdr:colOff>112395</xdr:colOff>
      <xdr:row>17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C5F78-48AF-480A-8231-250BA80A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391160</xdr:colOff>
      <xdr:row>23</xdr:row>
      <xdr:rowOff>129540</xdr:rowOff>
    </xdr:from>
    <xdr:to>
      <xdr:col>37</xdr:col>
      <xdr:colOff>352425</xdr:colOff>
      <xdr:row>65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A7671-ED09-4FB7-A7D8-A0702AB4E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11430</xdr:rowOff>
    </xdr:from>
    <xdr:to>
      <xdr:col>5</xdr:col>
      <xdr:colOff>518160</xdr:colOff>
      <xdr:row>54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4660B-5267-4596-9B62-9F8ACA01B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58</xdr:row>
      <xdr:rowOff>3810</xdr:rowOff>
    </xdr:from>
    <xdr:to>
      <xdr:col>6</xdr:col>
      <xdr:colOff>22860</xdr:colOff>
      <xdr:row>73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36E1A-487C-4DFA-94FD-54C04CB5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F1A282-9373-44D1-AE81-724723EEAE3B}" name="Table9" displayName="Table9" ref="A1:F20" totalsRowShown="0" headerRowDxfId="39">
  <autoFilter ref="A1:F20" xr:uid="{AE8D82E1-3F7B-4AF5-B3AA-9B6EE05BE7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532BD4D-E498-4836-85AA-C09A33B4A579}" name="Column1" dataDxfId="38"/>
    <tableColumn id="2" xr3:uid="{309558DC-060B-47DA-AC3D-94AA024093BD}" name="cultural_religion"/>
    <tableColumn id="3" xr3:uid="{34DD3BCF-A0C6-40F1-BF03-7F09C2DA76A0}" name="cultural_clothing"/>
    <tableColumn id="4" xr3:uid="{025C44D8-23DD-45B3-9EEA-6C3F27E16C2E}" name="cultural_namechanging"/>
    <tableColumn id="5" xr3:uid="{7587D44E-156B-4BFF-8F22-C5D2ACD8A138}" name="cultural_infrastructure"/>
    <tableColumn id="6" xr3:uid="{CE22952D-33A6-431D-84AC-C8FF51142212}" name="cultural_others"/>
  </tableColumns>
  <tableStyleInfo name="TableStyleMedium7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1E16D69-2EFD-4532-B71E-AFC47191389A}" name="Table25" displayName="Table25" ref="A2:C66" totalsRowShown="0">
  <tableColumns count="3">
    <tableColumn id="1" xr3:uid="{B25DD047-C469-427F-9AEE-952F8A1B5E8D}" name="childcare" dataDxfId="6"/>
    <tableColumn id="2" xr3:uid="{EFAB7374-7F02-4F8B-8E04-8E0FDC62F274}" name="3"/>
    <tableColumn id="3" xr3:uid="{F1C2B6FF-4A11-43E2-8995-68B05F6E27EE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8D2FE1-785C-4192-A4B0-D4B85772FC45}" name="Table27" displayName="Table27" ref="L1:M40" totalsRowShown="0">
  <autoFilter ref="L1:M40" xr:uid="{39C18733-F42B-4F29-A170-0DC4EC3542DD}"/>
  <sortState xmlns:xlrd2="http://schemas.microsoft.com/office/spreadsheetml/2017/richdata2" ref="L2:M40">
    <sortCondition descending="1" ref="M1:M40"/>
  </sortState>
  <tableColumns count="2">
    <tableColumn id="1" xr3:uid="{6B7869A0-AB1A-461E-BD82-028061E6E2AC}" name="uniqe problems"/>
    <tableColumn id="2" xr3:uid="{54596018-711E-42D3-846B-2C9A482986A1}" name="coun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85E612D-EE86-4E82-9D8A-B8CE25086810}" name="Table2729" displayName="Table2729" ref="O1:P40" totalsRowShown="0">
  <autoFilter ref="O1:P40" xr:uid="{7EE9FEF8-F30B-42E3-B561-65B2C7ACAC12}"/>
  <sortState xmlns:xlrd2="http://schemas.microsoft.com/office/spreadsheetml/2017/richdata2" ref="O2:P40">
    <sortCondition descending="1" ref="P1:P40"/>
  </sortState>
  <tableColumns count="2">
    <tableColumn id="1" xr3:uid="{9AB3AE8E-465C-4BA5-9867-8FAD45AF07D9}" name="mentioned problems that are related to women"/>
    <tableColumn id="2" xr3:uid="{3D420811-26E7-44D1-9200-B11734DE8AC6}" name="count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727AB61-D212-4B8C-BE8D-AB5B9C8A41EB}" name="Table29" displayName="Table29" ref="G2:H20" totalsRowShown="0" headerRowDxfId="5">
  <autoFilter ref="G2:H20" xr:uid="{D1585BA3-06B6-4FC6-90FC-F825D99B18EC}"/>
  <tableColumns count="2">
    <tableColumn id="1" xr3:uid="{6EBC27CB-46E9-4C16-BC77-9462B8595AF8}" name="uniqe solution"/>
    <tableColumn id="2" xr3:uid="{25E85E22-142E-47D7-8D0F-68D4FECAD4D6}" name="coun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3DC5EE8-3EC8-451C-8798-46DDA04E6FAE}" name="Table30" displayName="Table30" ref="G24:H39" totalsRowShown="0">
  <autoFilter ref="G24:H39" xr:uid="{E4205445-2BB8-4460-A615-FF97C0A1B84E}"/>
  <sortState xmlns:xlrd2="http://schemas.microsoft.com/office/spreadsheetml/2017/richdata2" ref="G25:H41">
    <sortCondition descending="1" ref="H24:H41"/>
  </sortState>
  <tableColumns count="2">
    <tableColumn id="1" xr3:uid="{0CE40D80-3413-49DB-A0B7-A72FEBA003DE}" name="sorted solution"/>
    <tableColumn id="2" xr3:uid="{3B7E0720-1EDC-4AFF-A94F-35C5E2572FC7}" name="count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5B0CC-628B-4C16-84F0-0C558B809C38}" name="Table1" displayName="Table1" ref="A15:D26" totalsRowShown="0">
  <autoFilter ref="A15:D26" xr:uid="{9592F319-4AD3-458B-815B-A0C20607AB77}"/>
  <tableColumns count="4">
    <tableColumn id="1" xr3:uid="{499B34BF-849D-48D6-9B06-3C3253E943E5}" name="problem"/>
    <tableColumn id="2" xr3:uid="{E4FD4D36-7264-4742-B04D-826B8AA07472}" name="topic"/>
    <tableColumn id="3" xr3:uid="{58835C0D-4109-43C5-B4C7-09E9E2816F11}" name="count"/>
    <tableColumn id="4" xr3:uid="{D63A2735-BF27-4C9F-BBB6-16D8F819DAAC}" name="solution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441332-980E-4CB9-A3BA-07DF462AA886}" name="Table6" displayName="Table6" ref="A29:D39" totalsRowShown="0">
  <autoFilter ref="A29:D39" xr:uid="{A6A2702C-27A3-439C-888B-3C903271C9AB}"/>
  <tableColumns count="4">
    <tableColumn id="1" xr3:uid="{4B9F0BF3-BAD4-427A-9387-A7DABB937EAA}" name="problem"/>
    <tableColumn id="2" xr3:uid="{6206186B-4E1B-4C1F-B70F-31315CD9B1F3}" name="topic"/>
    <tableColumn id="3" xr3:uid="{825AA865-BD99-4D68-9004-7EFCF568421E}" name="count"/>
    <tableColumn id="4" xr3:uid="{1B582625-F043-444C-BB4F-C383D7C4077B}" name="solution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569019-AD1F-4BDE-A10E-130B4EE65B1B}" name="Table11" displayName="Table11" ref="A6:H9" totalsRowShown="0">
  <autoFilter ref="A6:H9" xr:uid="{AEF84E75-5007-43EE-A434-5C96F685E35C}"/>
  <tableColumns count="8">
    <tableColumn id="1" xr3:uid="{5A4F4B18-D465-42D5-A568-7548946E3590}" name="The mentioned solutions"/>
    <tableColumn id="2" xr3:uid="{813FB63C-D036-43F3-9C97-2D72074A5ACB}" name="no_solution"/>
    <tableColumn id="3" xr3:uid="{11A93353-87FD-4F41-9D6C-F9B7B1CA850F}" name="good_daycare "/>
    <tableColumn id="4" xr3:uid="{44C148EA-6032-4F27-87FA-7EE320EC326C}" name="Work_around"/>
    <tableColumn id="5" xr3:uid="{A8C0F07D-F90B-43EF-A85D-ED69431939D6}" name="change_workplace" dataDxfId="4"/>
    <tableColumn id="6" xr3:uid="{0E71FFB3-3221-4462-8908-AB65A8B070A6}" name="solution"/>
    <tableColumn id="7" xr3:uid="{342AF89C-12EA-4D8A-ADA4-8E27680F779C}" name="help_others"/>
    <tableColumn id="8" xr3:uid="{E76EB9E8-6900-49C3-97D4-23C0B7B5F91C}" name="Strengthen_self-esteem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FCFA14-1C50-431E-94EF-664C2A65BE0E}" name="Table7" displayName="Table7" ref="C34:H42" totalsRowShown="0">
  <autoFilter ref="C34:H42" xr:uid="{5C24617C-FBDF-4F2F-9755-186D19C5140E}"/>
  <tableColumns count="6">
    <tableColumn id="1" xr3:uid="{EC36DDF7-AC55-424E-973B-3E9D2B2EFDC4}" name="Column1" dataDxfId="37"/>
    <tableColumn id="2" xr3:uid="{242F1CBE-D886-4DF3-B56C-C726B343B15C}" name="personal_hormones_solution" dataDxfId="36"/>
    <tableColumn id="3" xr3:uid="{0F8B5757-E4E6-4621-868B-39DC09C858FA}" name="personal_lifeplan_solution"/>
    <tableColumn id="4" xr3:uid="{C9C0FD85-870F-4D2C-AD58-D6D3AB1C18E8}" name="personal_responsibilities_solution"/>
    <tableColumn id="5" xr3:uid="{519A23D3-6B22-418C-92FB-9D0623E6CFD1}" name="personal_pregnancy_solution"/>
    <tableColumn id="6" xr3:uid="{C337F6B5-9620-4629-8CD3-EB202A1CF45C}" name="personal_others_slut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B0DD70-259E-469E-86AD-4C4D8F549B06}" name="Table8" displayName="Table8" ref="D1:Q6" totalsRowShown="0">
  <autoFilter ref="D1:Q6" xr:uid="{66BE52B2-F703-4926-B29D-B4A9010877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BAA999E-D6A4-47A0-B0CC-0E9F5CB09DA7}" name="Column1" dataDxfId="35"/>
    <tableColumn id="2" xr3:uid="{A4225E06-A4E6-45D6-8CE5-DA59CE3E2069}" name="childcare"/>
    <tableColumn id="3" xr3:uid="{0F9B3C4F-CA9A-40E0-A301-6560FECE55E7}" name="conflict_ability_across_women"/>
    <tableColumn id="4" xr3:uid="{7057C337-A343-49FA-BCA9-B7CA18B9CA54}" name="elder_care"/>
    <tableColumn id="5" xr3:uid="{EDB93372-E351-40F3-A83E-290C0F179757}" name="family_doctor"/>
    <tableColumn id="6" xr3:uid="{1C2186FD-D2D0-401D-BD09-4584D374946E}" name="family_planning"/>
    <tableColumn id="7" xr3:uid="{EDE25D25-1EF0-4675-B0B8-F50545B22530}" name="male_communication"/>
    <tableColumn id="8" xr3:uid="{B7FD085F-414F-4EBE-9EE0-CB9ABF771B80}" name="not_only_female"/>
    <tableColumn id="9" xr3:uid="{D2CF1369-1512-422D-86B1-7F7BACDD168B}" name="not_suitable_equipment"/>
    <tableColumn id="10" xr3:uid="{C2EA24CC-6379-4C04-B497-E159164960D4}" name="parenting"/>
    <tableColumn id="11" xr3:uid="{674D9EFD-550F-41EE-AFCE-9BB72835020E}" name="PMS"/>
    <tableColumn id="12" xr3:uid="{95423913-C9C4-4C0F-B91C-66EAA76C5115}" name="pregnancy "/>
    <tableColumn id="13" xr3:uid="{14B4B616-41FD-49AC-97C7-2CC1EB64FB05}" name="undermining"/>
    <tableColumn id="14" xr3:uid="{D8531A8F-F3DC-4F8F-9874-2CCF0C2860E7}" name="not mentioned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C0B6A-04D2-4CAC-B2D7-3AF1D4B50D50}" name="Table2" displayName="Table2" ref="A1:F21" totalsRowShown="0" headerRowDxfId="34" headerRowBorderDxfId="33" tableBorderDxfId="32">
  <autoFilter ref="A1:F21" xr:uid="{01D06CA9-F01B-4AB1-AF0C-021753386E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22">
    <sortCondition ref="A2:A22"/>
  </sortState>
  <tableColumns count="6">
    <tableColumn id="1" xr3:uid="{198417E6-FC5C-4356-AFBB-61C68579196D}" name="0" dataDxfId="31"/>
    <tableColumn id="2" xr3:uid="{05F63C8A-9D87-4330-9E3D-5D655E35249D}" name="work_equality"/>
    <tableColumn id="3" xr3:uid="{3B6B4105-9E06-4156-AA94-B9462D96B8A9}" name="work_unsupported"/>
    <tableColumn id="4" xr3:uid="{97FCC724-7CCA-48BC-A073-70F30FF4550E}" name="work_collaborations"/>
    <tableColumn id="5" xr3:uid="{D2D0FE66-E225-4B0D-9E43-3DE06643D4B7}" name="work_infrastructure"/>
    <tableColumn id="6" xr3:uid="{4EAD85E3-BEAB-4E7D-ADCA-1C9325E394E5}" name="work_others"/>
  </tableColumns>
  <tableStyleInfo name="TableStyleLight2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9C6C0-679E-43A5-895C-3B5A31AAE8BE}" name="Table3" displayName="Table3" ref="A35:F42" totalsRowShown="0" headerRowDxfId="30">
  <autoFilter ref="A35:F42" xr:uid="{951DA16D-EEAF-4553-824F-2FCDEA045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1541E48-6337-45F2-96B2-FED5009FC0C5}" name="Column1"/>
    <tableColumn id="2" xr3:uid="{4B3FEDE0-0C6A-47CB-AD01-8D21C1483F64}" name="work_equality_solution"/>
    <tableColumn id="3" xr3:uid="{3396F5F3-4A99-4E3B-8576-867D4E95055B}" name="work_unsupported_solution"/>
    <tableColumn id="4" xr3:uid="{9B2A70C6-5767-423B-A957-881972BB4CE3}" name="work_collaborations_solution"/>
    <tableColumn id="5" xr3:uid="{61656B75-EA41-4AFF-A677-41EDFDE498B6}" name="work_infrastructure_solution"/>
    <tableColumn id="6" xr3:uid="{C97993B8-42FA-4BEB-BFC3-99586DA52D9F}" name="work_others_solution"/>
  </tableColumns>
  <tableStyleInfo name="TableStyleLight14" showFirstColumn="1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44A1F5-BAB1-440F-ABD0-FC619788D5F9}" name="Table4" displayName="Table4" ref="A1:G14" totalsRowCount="1">
  <autoFilter ref="A1:G13" xr:uid="{2E36C7FD-A480-4B0B-9D19-2560F0A506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FFAFFD0-EF3B-440F-A5E5-5F5E4849295B}" name="Column1" dataDxfId="29" totalsRowDxfId="28"/>
    <tableColumn id="2" xr3:uid="{5AA8BD3C-C607-4836-9BB3-B6AA76D54C89}" name="technical_ideasharing" totalsRowDxfId="27"/>
    <tableColumn id="3" xr3:uid="{A70E3947-0BDC-4A52-8263-081D92CC1B1E}" name="technical_appreciation" totalsRowDxfId="26"/>
    <tableColumn id="4" xr3:uid="{D89E59A6-FEF0-4FB4-8095-594942E61F73}" name="technical_publications" totalsRowDxfId="25"/>
    <tableColumn id="5" xr3:uid="{2E1AF065-CDE6-4108-992A-49B9BC2D0F7D}" name="technical_researcher" totalsRowDxfId="24"/>
    <tableColumn id="6" xr3:uid="{3869FD50-3629-4A71-9521-C09BC74EBDFC}" name="technical_others" totalsRowDxfId="23"/>
    <tableColumn id="7" xr3:uid="{46972860-BB62-45A2-94F5-77112E313BE8}" name="sum" totalsRowFunction="sum" dataDxfId="22" totalsRowDxfId="21">
      <calculatedColumnFormula>SUM(Table4[[#This Row],[technical_ideasharing]:[technical_others]])</calculatedColumnFormula>
    </tableColumn>
  </tableColumns>
  <tableStyleInfo name="TableStyleLight14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F23227-0927-440D-BC76-5D9A5067945A}" name="Table5" displayName="Table5" ref="A24:G33" totalsRowCount="1">
  <autoFilter ref="A24:G32" xr:uid="{8CDA64E9-8332-46D4-B027-1D69A9F6CB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D50EA76-7159-4C25-B628-889D8362D706}" name="Column1" dataDxfId="20" totalsRowDxfId="19"/>
    <tableColumn id="2" xr3:uid="{E61AE76B-0971-47FB-A8E2-B098358227CA}" name="technical_ideasharing_solution" totalsRowDxfId="18"/>
    <tableColumn id="3" xr3:uid="{C2D3953D-F387-4121-A4C5-9AF449FFD247}" name="technical_appreciation_solution" totalsRowDxfId="17"/>
    <tableColumn id="4" xr3:uid="{67D9E2F6-62C9-4CB2-8244-4E49F3225993}" name="technical_publications_solution" totalsRowDxfId="16"/>
    <tableColumn id="5" xr3:uid="{712CDD81-9A75-47A9-926A-C63EA1252EC5}" name="technical_researcher_solution" totalsRowDxfId="15"/>
    <tableColumn id="6" xr3:uid="{2FFA1EAD-E647-4E21-AB2A-CE3CBF1A8991}" name="technical_others_solution" totalsRowDxfId="14"/>
    <tableColumn id="7" xr3:uid="{23675A25-4902-47FA-A6ED-442EC3EE16ED}" name="sum" totalsRowFunction="sum" dataDxfId="13" totalsRowDxfId="12">
      <calculatedColumnFormula>SUM(Table5[[#This Row],[technical_ideasharing_solution]:[technical_others_solution]])</calculatedColumnFormula>
    </tableColumn>
  </tableColumns>
  <tableStyleInfo name="TableStyleLight2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E75BE9-39C4-437A-AE4D-E8A2441ADC68}" name="Table23" displayName="Table23" ref="D1:E66" totalsRowShown="0">
  <autoFilter ref="D1:E66" xr:uid="{B77116F0-6970-45A4-A2B9-7CA475D9B332}"/>
  <sortState xmlns:xlrd2="http://schemas.microsoft.com/office/spreadsheetml/2017/richdata2" ref="D2:E66">
    <sortCondition ref="D1:D66"/>
  </sortState>
  <tableColumns count="2">
    <tableColumn id="3" xr3:uid="{1F725301-B2B7-41EB-A08D-0750260F6866}" name="not uniqe problems"/>
    <tableColumn id="4" xr3:uid="{6B2E1827-740F-40F3-B0F5-49FFDF49C9ED}" name="sum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F5D691D-7D53-45D9-8DE2-59D0529E5285}" name="Table24" displayName="Table24" ref="H1:I40" totalsRowShown="0" headerRowDxfId="11" dataDxfId="10" tableBorderDxfId="9">
  <autoFilter ref="H1:I40" xr:uid="{A624A467-D6DB-490F-9565-38793748A246}"/>
  <tableColumns count="2">
    <tableColumn id="1" xr3:uid="{FF3C4D6B-ACE5-41F3-917E-B6570ABC4122}" name="Column1" dataDxfId="8"/>
    <tableColumn id="3" xr3:uid="{0DEE920B-8551-45F0-8BA1-27E163ADB6FD}" name="count" dataDxfId="7">
      <calculatedColumnFormula>SUMIF(A1:B104,Table24[[#This Row],[Column1]],A1:B104)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258A-75E1-4CCA-ACF8-5293D35DB889}">
  <dimension ref="A1:J42"/>
  <sheetViews>
    <sheetView topLeftCell="B1" workbookViewId="0">
      <selection activeCell="D18" sqref="D18"/>
    </sheetView>
  </sheetViews>
  <sheetFormatPr defaultRowHeight="14.4" x14ac:dyDescent="0.3"/>
  <cols>
    <col min="1" max="1" width="31.44140625" customWidth="1"/>
    <col min="2" max="2" width="27.109375" customWidth="1"/>
    <col min="3" max="3" width="26.5546875" customWidth="1"/>
    <col min="4" max="4" width="31.44140625" customWidth="1"/>
    <col min="5" max="5" width="25.88671875" customWidth="1"/>
    <col min="6" max="6" width="21.21875" customWidth="1"/>
    <col min="7" max="7" width="23.33203125" customWidth="1"/>
    <col min="9" max="9" width="16.77734375" customWidth="1"/>
    <col min="10" max="10" width="10.109375" customWidth="1"/>
  </cols>
  <sheetData>
    <row r="1" spans="1:10" x14ac:dyDescent="0.3">
      <c r="A1" t="s">
        <v>17</v>
      </c>
      <c r="B1" s="19" t="s">
        <v>87</v>
      </c>
      <c r="C1" s="19" t="s">
        <v>89</v>
      </c>
      <c r="D1" s="19" t="s">
        <v>91</v>
      </c>
      <c r="E1" s="19" t="s">
        <v>93</v>
      </c>
      <c r="F1" s="19" t="s">
        <v>95</v>
      </c>
      <c r="G1" s="19" t="s">
        <v>116</v>
      </c>
    </row>
    <row r="2" spans="1:10" x14ac:dyDescent="0.3">
      <c r="A2" s="23" t="s">
        <v>1</v>
      </c>
      <c r="C2" s="4">
        <v>1</v>
      </c>
      <c r="G2">
        <f>SUM(B2:F2)</f>
        <v>1</v>
      </c>
      <c r="I2" s="60" t="s">
        <v>147</v>
      </c>
      <c r="J2">
        <f>SUM(G2:G19)</f>
        <v>55</v>
      </c>
    </row>
    <row r="3" spans="1:10" x14ac:dyDescent="0.3">
      <c r="A3" s="3" t="s">
        <v>101</v>
      </c>
      <c r="C3" s="4">
        <v>4</v>
      </c>
      <c r="F3">
        <v>1</v>
      </c>
      <c r="G3">
        <f t="shared" ref="G3:G20" si="0">SUM(B3:F3)</f>
        <v>5</v>
      </c>
      <c r="I3" s="60" t="s">
        <v>148</v>
      </c>
      <c r="J3">
        <f>SUM(B24:F24)</f>
        <v>34</v>
      </c>
    </row>
    <row r="4" spans="1:10" x14ac:dyDescent="0.3">
      <c r="A4" s="10" t="s">
        <v>89</v>
      </c>
      <c r="B4">
        <v>1</v>
      </c>
      <c r="C4">
        <v>5</v>
      </c>
      <c r="G4">
        <f t="shared" si="0"/>
        <v>6</v>
      </c>
    </row>
    <row r="5" spans="1:10" x14ac:dyDescent="0.3">
      <c r="A5" s="23" t="s">
        <v>102</v>
      </c>
      <c r="C5" s="4">
        <v>1</v>
      </c>
      <c r="G5">
        <f t="shared" si="0"/>
        <v>1</v>
      </c>
    </row>
    <row r="6" spans="1:10" x14ac:dyDescent="0.3">
      <c r="A6" s="14" t="s">
        <v>105</v>
      </c>
      <c r="F6">
        <v>1</v>
      </c>
      <c r="G6">
        <f t="shared" si="0"/>
        <v>1</v>
      </c>
    </row>
    <row r="7" spans="1:10" x14ac:dyDescent="0.3">
      <c r="A7" s="2" t="s">
        <v>100</v>
      </c>
      <c r="B7">
        <v>2</v>
      </c>
      <c r="G7">
        <f t="shared" si="0"/>
        <v>2</v>
      </c>
    </row>
    <row r="8" spans="1:10" x14ac:dyDescent="0.3">
      <c r="A8" s="25" t="s">
        <v>5</v>
      </c>
      <c r="E8">
        <v>1</v>
      </c>
      <c r="F8">
        <v>3</v>
      </c>
      <c r="G8">
        <f t="shared" si="0"/>
        <v>4</v>
      </c>
    </row>
    <row r="9" spans="1:10" x14ac:dyDescent="0.3">
      <c r="A9" s="24" t="s">
        <v>97</v>
      </c>
      <c r="C9" s="20">
        <v>1</v>
      </c>
      <c r="E9">
        <v>1</v>
      </c>
      <c r="G9">
        <f t="shared" si="0"/>
        <v>2</v>
      </c>
    </row>
    <row r="10" spans="1:10" x14ac:dyDescent="0.3">
      <c r="A10" s="25" t="s">
        <v>96</v>
      </c>
      <c r="C10" s="20"/>
      <c r="D10">
        <v>5</v>
      </c>
      <c r="E10">
        <v>1</v>
      </c>
      <c r="F10">
        <v>1</v>
      </c>
      <c r="G10">
        <f t="shared" si="0"/>
        <v>7</v>
      </c>
    </row>
    <row r="11" spans="1:10" x14ac:dyDescent="0.3">
      <c r="A11" t="s">
        <v>106</v>
      </c>
      <c r="F11">
        <v>2</v>
      </c>
      <c r="G11">
        <f t="shared" si="0"/>
        <v>2</v>
      </c>
    </row>
    <row r="12" spans="1:10" x14ac:dyDescent="0.3">
      <c r="A12" s="2" t="s">
        <v>98</v>
      </c>
      <c r="C12" s="20"/>
      <c r="E12">
        <v>2</v>
      </c>
      <c r="F12">
        <v>1</v>
      </c>
      <c r="G12">
        <f t="shared" si="0"/>
        <v>3</v>
      </c>
    </row>
    <row r="13" spans="1:10" x14ac:dyDescent="0.3">
      <c r="A13" s="10" t="s">
        <v>104</v>
      </c>
      <c r="F13">
        <v>1</v>
      </c>
      <c r="G13">
        <f t="shared" si="0"/>
        <v>1</v>
      </c>
    </row>
    <row r="14" spans="1:10" x14ac:dyDescent="0.3">
      <c r="A14" s="2" t="s">
        <v>6</v>
      </c>
      <c r="D14">
        <v>4</v>
      </c>
      <c r="F14">
        <v>5</v>
      </c>
      <c r="G14">
        <f t="shared" si="0"/>
        <v>9</v>
      </c>
    </row>
    <row r="15" spans="1:10" x14ac:dyDescent="0.3">
      <c r="A15" s="10" t="s">
        <v>7</v>
      </c>
      <c r="C15" s="19"/>
      <c r="E15">
        <v>4</v>
      </c>
      <c r="G15">
        <f t="shared" si="0"/>
        <v>4</v>
      </c>
    </row>
    <row r="16" spans="1:10" x14ac:dyDescent="0.3">
      <c r="A16" s="10" t="s">
        <v>8</v>
      </c>
      <c r="F16">
        <v>2</v>
      </c>
      <c r="G16">
        <f t="shared" si="0"/>
        <v>2</v>
      </c>
    </row>
    <row r="17" spans="1:10" x14ac:dyDescent="0.3">
      <c r="A17" s="2" t="s">
        <v>53</v>
      </c>
      <c r="F17">
        <v>1</v>
      </c>
      <c r="G17">
        <f t="shared" si="0"/>
        <v>1</v>
      </c>
    </row>
    <row r="18" spans="1:10" x14ac:dyDescent="0.3">
      <c r="A18" s="10" t="s">
        <v>81</v>
      </c>
      <c r="F18">
        <v>1</v>
      </c>
      <c r="G18">
        <f t="shared" si="0"/>
        <v>1</v>
      </c>
    </row>
    <row r="19" spans="1:10" x14ac:dyDescent="0.3">
      <c r="A19" s="10" t="s">
        <v>99</v>
      </c>
      <c r="E19">
        <v>1</v>
      </c>
      <c r="F19">
        <v>2</v>
      </c>
      <c r="G19">
        <f t="shared" si="0"/>
        <v>3</v>
      </c>
    </row>
    <row r="20" spans="1:10" x14ac:dyDescent="0.3">
      <c r="A20" s="14" t="s">
        <v>30</v>
      </c>
      <c r="B20">
        <v>3</v>
      </c>
      <c r="C20">
        <v>9</v>
      </c>
      <c r="D20">
        <v>7</v>
      </c>
      <c r="E20">
        <v>13</v>
      </c>
      <c r="F20">
        <v>15</v>
      </c>
      <c r="G20">
        <f t="shared" si="0"/>
        <v>47</v>
      </c>
    </row>
    <row r="21" spans="1:10" x14ac:dyDescent="0.3">
      <c r="G21">
        <f>SUM(G2:G20)</f>
        <v>102</v>
      </c>
    </row>
    <row r="23" spans="1:10" x14ac:dyDescent="0.3">
      <c r="A23" t="s">
        <v>109</v>
      </c>
      <c r="B23" s="13">
        <v>5</v>
      </c>
      <c r="C23" s="13">
        <v>18</v>
      </c>
      <c r="D23" s="13">
        <v>12</v>
      </c>
      <c r="E23" s="13">
        <v>18</v>
      </c>
      <c r="F23" s="13">
        <v>28</v>
      </c>
      <c r="G23" s="51">
        <f>SUM(B23:F23)</f>
        <v>81</v>
      </c>
    </row>
    <row r="24" spans="1:10" x14ac:dyDescent="0.3">
      <c r="A24" t="s">
        <v>110</v>
      </c>
      <c r="B24">
        <v>2</v>
      </c>
      <c r="C24">
        <v>9</v>
      </c>
      <c r="D24">
        <v>5</v>
      </c>
      <c r="E24">
        <v>5</v>
      </c>
      <c r="F24">
        <v>13</v>
      </c>
      <c r="G24" s="57">
        <f>SUM(B24:F24)</f>
        <v>34</v>
      </c>
    </row>
    <row r="25" spans="1:10" x14ac:dyDescent="0.3">
      <c r="A25" t="s">
        <v>30</v>
      </c>
      <c r="B25">
        <f>B23-B24</f>
        <v>3</v>
      </c>
      <c r="C25">
        <f t="shared" ref="C25:F25" si="1">C23-C24</f>
        <v>9</v>
      </c>
      <c r="D25">
        <f t="shared" si="1"/>
        <v>7</v>
      </c>
      <c r="E25">
        <f t="shared" si="1"/>
        <v>13</v>
      </c>
      <c r="F25">
        <f t="shared" si="1"/>
        <v>15</v>
      </c>
      <c r="G25">
        <f>SUM(B25:F25)</f>
        <v>47</v>
      </c>
    </row>
    <row r="28" spans="1:10" x14ac:dyDescent="0.3">
      <c r="I28" s="60" t="s">
        <v>147</v>
      </c>
      <c r="J28">
        <f>SUM(G30:G36)</f>
        <v>26</v>
      </c>
    </row>
    <row r="29" spans="1:10" x14ac:dyDescent="0.3">
      <c r="B29" s="4" t="s">
        <v>88</v>
      </c>
      <c r="C29" s="4" t="s">
        <v>90</v>
      </c>
      <c r="D29" s="4" t="s">
        <v>92</v>
      </c>
      <c r="E29" s="4" t="s">
        <v>94</v>
      </c>
      <c r="F29" s="4" t="s">
        <v>95</v>
      </c>
      <c r="G29" s="4" t="s">
        <v>116</v>
      </c>
      <c r="I29" s="60" t="s">
        <v>62</v>
      </c>
      <c r="J29">
        <f>SUM(B41:F41)</f>
        <v>19</v>
      </c>
    </row>
    <row r="30" spans="1:10" x14ac:dyDescent="0.3">
      <c r="A30" t="s">
        <v>26</v>
      </c>
      <c r="B30">
        <v>1</v>
      </c>
      <c r="C30">
        <v>1</v>
      </c>
      <c r="E30">
        <v>2</v>
      </c>
      <c r="F30">
        <v>2</v>
      </c>
      <c r="G30">
        <f>SUM(B30:F30)</f>
        <v>6</v>
      </c>
    </row>
    <row r="31" spans="1:10" x14ac:dyDescent="0.3">
      <c r="A31" s="22" t="s">
        <v>29</v>
      </c>
      <c r="C31">
        <v>2</v>
      </c>
      <c r="D31">
        <v>1</v>
      </c>
      <c r="E31">
        <v>2</v>
      </c>
      <c r="F31">
        <v>4</v>
      </c>
      <c r="G31">
        <f t="shared" ref="G31:G37" si="2">SUM(B31:F31)</f>
        <v>9</v>
      </c>
    </row>
    <row r="32" spans="1:10" x14ac:dyDescent="0.3">
      <c r="A32" s="4" t="s">
        <v>28</v>
      </c>
      <c r="C32">
        <v>1</v>
      </c>
      <c r="D32">
        <v>1</v>
      </c>
      <c r="F32">
        <v>3</v>
      </c>
      <c r="G32">
        <f t="shared" si="2"/>
        <v>5</v>
      </c>
    </row>
    <row r="33" spans="1:7" x14ac:dyDescent="0.3">
      <c r="A33" s="21" t="s">
        <v>103</v>
      </c>
      <c r="C33">
        <v>1</v>
      </c>
      <c r="G33">
        <f t="shared" si="2"/>
        <v>1</v>
      </c>
    </row>
    <row r="34" spans="1:7" x14ac:dyDescent="0.3">
      <c r="A34" s="10" t="s">
        <v>23</v>
      </c>
      <c r="E34">
        <v>2</v>
      </c>
      <c r="G34">
        <f t="shared" si="2"/>
        <v>2</v>
      </c>
    </row>
    <row r="35" spans="1:7" x14ac:dyDescent="0.3">
      <c r="A35" s="2" t="s">
        <v>107</v>
      </c>
      <c r="E35">
        <v>1</v>
      </c>
      <c r="F35">
        <v>1</v>
      </c>
      <c r="G35">
        <f t="shared" si="2"/>
        <v>2</v>
      </c>
    </row>
    <row r="36" spans="1:7" x14ac:dyDescent="0.3">
      <c r="A36" s="10" t="s">
        <v>108</v>
      </c>
      <c r="E36">
        <v>1</v>
      </c>
      <c r="G36">
        <f t="shared" si="2"/>
        <v>1</v>
      </c>
    </row>
    <row r="37" spans="1:7" x14ac:dyDescent="0.3">
      <c r="A37" s="14" t="s">
        <v>30</v>
      </c>
      <c r="B37">
        <v>0</v>
      </c>
      <c r="C37">
        <v>3</v>
      </c>
      <c r="D37">
        <v>3</v>
      </c>
      <c r="E37">
        <v>3</v>
      </c>
      <c r="F37">
        <v>4</v>
      </c>
      <c r="G37">
        <f t="shared" si="2"/>
        <v>13</v>
      </c>
    </row>
    <row r="38" spans="1:7" x14ac:dyDescent="0.3">
      <c r="G38">
        <f>SUM(G30:G37)</f>
        <v>39</v>
      </c>
    </row>
    <row r="40" spans="1:7" x14ac:dyDescent="0.3">
      <c r="A40" t="s">
        <v>111</v>
      </c>
      <c r="B40" s="13">
        <v>1</v>
      </c>
      <c r="C40" s="13">
        <v>8</v>
      </c>
      <c r="D40" s="13">
        <v>5</v>
      </c>
      <c r="E40" s="13">
        <v>8</v>
      </c>
      <c r="F40" s="13">
        <v>10</v>
      </c>
      <c r="G40" s="57">
        <f>SUM(B40:F40)</f>
        <v>32</v>
      </c>
    </row>
    <row r="41" spans="1:7" x14ac:dyDescent="0.3">
      <c r="A41" t="s">
        <v>62</v>
      </c>
      <c r="B41">
        <v>1</v>
      </c>
      <c r="C41">
        <v>5</v>
      </c>
      <c r="D41">
        <v>2</v>
      </c>
      <c r="E41">
        <v>5</v>
      </c>
      <c r="F41">
        <v>6</v>
      </c>
      <c r="G41" s="57">
        <f>SUM(B41:F41)</f>
        <v>19</v>
      </c>
    </row>
    <row r="42" spans="1:7" x14ac:dyDescent="0.3">
      <c r="A42" t="s">
        <v>30</v>
      </c>
      <c r="B42">
        <f>B40-B41</f>
        <v>0</v>
      </c>
      <c r="C42">
        <f t="shared" ref="C42:F42" si="3">C40-C41</f>
        <v>3</v>
      </c>
      <c r="D42">
        <f t="shared" si="3"/>
        <v>3</v>
      </c>
      <c r="E42">
        <f t="shared" si="3"/>
        <v>3</v>
      </c>
      <c r="F42">
        <f t="shared" si="3"/>
        <v>4</v>
      </c>
      <c r="G42" s="57">
        <f>SUM(B42:F42)</f>
        <v>13</v>
      </c>
    </row>
  </sheetData>
  <sortState xmlns:xlrd2="http://schemas.microsoft.com/office/spreadsheetml/2017/richdata2" ref="A2:F20">
    <sortCondition ref="A2:A2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FCB5-E391-48A0-9CCB-8488F2DBDA28}">
  <dimension ref="C1:W50"/>
  <sheetViews>
    <sheetView topLeftCell="I1" zoomScale="84" zoomScaleNormal="84" workbookViewId="0">
      <selection activeCell="V7" sqref="V7"/>
    </sheetView>
  </sheetViews>
  <sheetFormatPr defaultRowHeight="14.4" x14ac:dyDescent="0.3"/>
  <cols>
    <col min="2" max="2" width="3.109375" customWidth="1"/>
    <col min="3" max="3" width="16.33203125" customWidth="1"/>
    <col min="4" max="4" width="29.6640625" customWidth="1"/>
    <col min="5" max="5" width="24.21875" customWidth="1"/>
    <col min="6" max="6" width="30.33203125" customWidth="1"/>
    <col min="7" max="7" width="26.5546875" customWidth="1"/>
    <col min="8" max="8" width="14.5546875" customWidth="1"/>
    <col min="9" max="9" width="16.44140625" customWidth="1"/>
    <col min="10" max="10" width="21" customWidth="1"/>
    <col min="11" max="11" width="17.109375" customWidth="1"/>
    <col min="12" max="12" width="23.5546875" customWidth="1"/>
    <col min="13" max="13" width="11" customWidth="1"/>
    <col min="15" max="15" width="12.109375" customWidth="1"/>
    <col min="16" max="16" width="13.44140625" customWidth="1"/>
    <col min="17" max="17" width="17.77734375" customWidth="1"/>
    <col min="22" max="22" width="17.6640625" customWidth="1"/>
  </cols>
  <sheetData>
    <row r="1" spans="4:23" x14ac:dyDescent="0.3"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16</v>
      </c>
      <c r="Q1" t="s">
        <v>18</v>
      </c>
      <c r="S1" t="s">
        <v>115</v>
      </c>
      <c r="T1" t="s">
        <v>114</v>
      </c>
    </row>
    <row r="2" spans="4:23" x14ac:dyDescent="0.3">
      <c r="D2" s="4" t="s">
        <v>11</v>
      </c>
      <c r="H2">
        <v>1</v>
      </c>
      <c r="J2">
        <v>2</v>
      </c>
      <c r="L2">
        <v>4</v>
      </c>
      <c r="N2">
        <v>13</v>
      </c>
      <c r="Q2">
        <v>16</v>
      </c>
      <c r="S2">
        <v>13</v>
      </c>
      <c r="T2" s="5">
        <v>36</v>
      </c>
      <c r="V2" s="59" t="s">
        <v>147</v>
      </c>
      <c r="W2" s="59">
        <f>SUM(E7:P7)</f>
        <v>93</v>
      </c>
    </row>
    <row r="3" spans="4:23" x14ac:dyDescent="0.3">
      <c r="D3" s="4" t="s">
        <v>12</v>
      </c>
      <c r="E3">
        <v>3</v>
      </c>
      <c r="I3">
        <v>18</v>
      </c>
      <c r="J3">
        <v>4</v>
      </c>
      <c r="K3">
        <v>11</v>
      </c>
      <c r="M3">
        <v>2</v>
      </c>
      <c r="P3">
        <v>1</v>
      </c>
      <c r="Q3">
        <v>36</v>
      </c>
      <c r="S3">
        <v>29</v>
      </c>
      <c r="T3" s="5">
        <v>75</v>
      </c>
      <c r="V3" s="59" t="s">
        <v>110</v>
      </c>
      <c r="W3" s="59">
        <f>SUM(S2:S6)</f>
        <v>70</v>
      </c>
    </row>
    <row r="4" spans="4:23" x14ac:dyDescent="0.3">
      <c r="D4" s="4" t="s">
        <v>13</v>
      </c>
      <c r="G4">
        <v>3</v>
      </c>
      <c r="J4">
        <v>1</v>
      </c>
      <c r="K4">
        <v>3</v>
      </c>
      <c r="M4">
        <v>15</v>
      </c>
      <c r="P4">
        <v>1</v>
      </c>
      <c r="Q4">
        <v>31</v>
      </c>
      <c r="S4">
        <v>20</v>
      </c>
      <c r="T4" s="5">
        <v>51</v>
      </c>
    </row>
    <row r="5" spans="4:23" x14ac:dyDescent="0.3">
      <c r="D5" s="4" t="s">
        <v>14</v>
      </c>
      <c r="F5">
        <v>1</v>
      </c>
      <c r="J5">
        <v>1</v>
      </c>
      <c r="M5">
        <v>1</v>
      </c>
      <c r="O5">
        <v>6</v>
      </c>
      <c r="P5">
        <v>1</v>
      </c>
      <c r="Q5">
        <v>16</v>
      </c>
      <c r="S5">
        <v>7</v>
      </c>
      <c r="T5" s="5">
        <v>23</v>
      </c>
    </row>
    <row r="6" spans="4:23" ht="15" customHeight="1" x14ac:dyDescent="0.3">
      <c r="D6" s="4" t="s">
        <v>15</v>
      </c>
      <c r="K6">
        <v>1</v>
      </c>
      <c r="Q6">
        <v>7</v>
      </c>
      <c r="S6">
        <v>1</v>
      </c>
      <c r="T6" s="5">
        <v>8</v>
      </c>
    </row>
    <row r="7" spans="4:23" x14ac:dyDescent="0.3">
      <c r="D7" s="37" t="s">
        <v>116</v>
      </c>
      <c r="E7" s="29">
        <f>SUM(E2:E6)</f>
        <v>3</v>
      </c>
      <c r="F7" s="29">
        <f t="shared" ref="F7:Q7" si="0">SUM(F2:F6)</f>
        <v>1</v>
      </c>
      <c r="G7" s="29">
        <f t="shared" si="0"/>
        <v>3</v>
      </c>
      <c r="H7" s="29">
        <f t="shared" si="0"/>
        <v>1</v>
      </c>
      <c r="I7" s="29">
        <f t="shared" si="0"/>
        <v>18</v>
      </c>
      <c r="J7" s="29">
        <f t="shared" si="0"/>
        <v>8</v>
      </c>
      <c r="K7" s="29">
        <f t="shared" si="0"/>
        <v>15</v>
      </c>
      <c r="L7" s="29">
        <f t="shared" si="0"/>
        <v>4</v>
      </c>
      <c r="M7" s="29">
        <f t="shared" si="0"/>
        <v>18</v>
      </c>
      <c r="N7" s="29">
        <f t="shared" si="0"/>
        <v>13</v>
      </c>
      <c r="O7" s="29">
        <f t="shared" si="0"/>
        <v>6</v>
      </c>
      <c r="P7" s="29">
        <f t="shared" si="0"/>
        <v>3</v>
      </c>
      <c r="Q7" s="29">
        <f t="shared" si="0"/>
        <v>106</v>
      </c>
      <c r="R7" s="29">
        <f>SUM(E7:Q7)</f>
        <v>199</v>
      </c>
      <c r="S7" s="29">
        <f>SUM(S2:S6)</f>
        <v>70</v>
      </c>
      <c r="T7" s="29">
        <f>SUM(T2:T6)</f>
        <v>193</v>
      </c>
    </row>
    <row r="34" spans="3:12" x14ac:dyDescent="0.3">
      <c r="C34" s="2" t="s">
        <v>17</v>
      </c>
      <c r="D34" s="6" t="s">
        <v>19</v>
      </c>
      <c r="E34" s="6" t="s">
        <v>20</v>
      </c>
      <c r="F34" s="7" t="s">
        <v>21</v>
      </c>
      <c r="G34" s="7" t="s">
        <v>22</v>
      </c>
      <c r="H34" t="s">
        <v>120</v>
      </c>
      <c r="I34" s="29" t="s">
        <v>116</v>
      </c>
    </row>
    <row r="35" spans="3:12" x14ac:dyDescent="0.3">
      <c r="C35" s="1" t="s">
        <v>23</v>
      </c>
      <c r="D35" s="8"/>
      <c r="E35" s="9">
        <v>2</v>
      </c>
      <c r="F35" s="2"/>
      <c r="G35" s="2">
        <v>1</v>
      </c>
      <c r="I35" s="29">
        <f>SUM(Table7[[#This Row],[personal_hormones_solution]:[personal_pregnancy_solution]])</f>
        <v>3</v>
      </c>
    </row>
    <row r="36" spans="3:12" x14ac:dyDescent="0.3">
      <c r="C36" s="10" t="s">
        <v>24</v>
      </c>
      <c r="F36">
        <v>2</v>
      </c>
      <c r="I36" s="29">
        <f>SUM(Table7[[#This Row],[personal_hormones_solution]:[personal_pregnancy_solution]])</f>
        <v>2</v>
      </c>
    </row>
    <row r="37" spans="3:12" x14ac:dyDescent="0.3">
      <c r="C37" s="10" t="s">
        <v>25</v>
      </c>
      <c r="G37">
        <v>2</v>
      </c>
      <c r="I37" s="29">
        <f>SUM(Table7[[#This Row],[personal_hormones_solution]:[personal_pregnancy_solution]])</f>
        <v>2</v>
      </c>
    </row>
    <row r="38" spans="3:12" x14ac:dyDescent="0.3">
      <c r="C38" s="10" t="s">
        <v>26</v>
      </c>
      <c r="D38" s="11">
        <v>4</v>
      </c>
      <c r="E38">
        <v>8</v>
      </c>
      <c r="F38">
        <v>4</v>
      </c>
      <c r="G38">
        <v>1</v>
      </c>
      <c r="I38" s="29">
        <f>SUM(Table7[[#This Row],[personal_hormones_solution]:[personal_pregnancy_solution]])</f>
        <v>17</v>
      </c>
    </row>
    <row r="39" spans="3:12" x14ac:dyDescent="0.3">
      <c r="C39" s="2" t="s">
        <v>27</v>
      </c>
      <c r="F39">
        <v>2</v>
      </c>
      <c r="I39" s="29">
        <f>SUM(Table7[[#This Row],[personal_hormones_solution]:[personal_pregnancy_solution]])</f>
        <v>2</v>
      </c>
    </row>
    <row r="40" spans="3:12" x14ac:dyDescent="0.3">
      <c r="C40" s="2" t="s">
        <v>28</v>
      </c>
      <c r="D40" s="11"/>
      <c r="E40">
        <v>2</v>
      </c>
      <c r="I40" s="29">
        <f>SUM(Table7[[#This Row],[personal_hormones_solution]:[personal_pregnancy_solution]])</f>
        <v>2</v>
      </c>
    </row>
    <row r="41" spans="3:12" x14ac:dyDescent="0.3">
      <c r="C41" s="10" t="s">
        <v>29</v>
      </c>
      <c r="D41" s="11">
        <v>3</v>
      </c>
      <c r="E41">
        <v>1</v>
      </c>
      <c r="F41">
        <v>1</v>
      </c>
      <c r="I41" s="29">
        <f>SUM(Table7[[#This Row],[personal_hormones_solution]:[personal_pregnancy_solution]])</f>
        <v>5</v>
      </c>
    </row>
    <row r="42" spans="3:12" x14ac:dyDescent="0.3">
      <c r="C42" s="10" t="s">
        <v>30</v>
      </c>
      <c r="D42">
        <v>4</v>
      </c>
      <c r="E42">
        <v>13</v>
      </c>
      <c r="F42">
        <v>7</v>
      </c>
      <c r="G42">
        <v>8</v>
      </c>
      <c r="H42">
        <v>1</v>
      </c>
      <c r="I42" s="29">
        <f>SUM(Table7[[#This Row],[personal_hormones_solution]:[personal_pregnancy_solution]])</f>
        <v>32</v>
      </c>
    </row>
    <row r="43" spans="3:12" x14ac:dyDescent="0.3">
      <c r="C43" s="14" t="s">
        <v>114</v>
      </c>
      <c r="D43" s="13">
        <v>10</v>
      </c>
      <c r="E43" s="13">
        <v>26</v>
      </c>
      <c r="F43" s="13">
        <v>16</v>
      </c>
      <c r="G43" s="13">
        <v>11</v>
      </c>
      <c r="H43">
        <v>1</v>
      </c>
      <c r="K43" s="59" t="s">
        <v>147</v>
      </c>
      <c r="L43" s="59">
        <f>SUM(I35:I41)</f>
        <v>33</v>
      </c>
    </row>
    <row r="44" spans="3:12" x14ac:dyDescent="0.3">
      <c r="C44" s="14" t="s">
        <v>115</v>
      </c>
      <c r="D44">
        <v>6</v>
      </c>
      <c r="E44">
        <v>13</v>
      </c>
      <c r="F44">
        <v>9</v>
      </c>
      <c r="G44">
        <v>3</v>
      </c>
      <c r="I44" s="29">
        <f>SUM(D44:G44)</f>
        <v>31</v>
      </c>
      <c r="K44" s="59" t="s">
        <v>62</v>
      </c>
      <c r="L44" s="59">
        <f>SUM(D44:G44)</f>
        <v>31</v>
      </c>
    </row>
    <row r="50" spans="4:7" x14ac:dyDescent="0.3">
      <c r="D50">
        <v>4</v>
      </c>
      <c r="E50">
        <v>13</v>
      </c>
      <c r="F50">
        <v>7</v>
      </c>
      <c r="G50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9F0C-F3E5-49D0-9BE3-B8D3FBDE363F}">
  <dimension ref="A1:K74"/>
  <sheetViews>
    <sheetView zoomScale="69" zoomScaleNormal="69" workbookViewId="0">
      <selection activeCell="G46" sqref="G46"/>
    </sheetView>
  </sheetViews>
  <sheetFormatPr defaultRowHeight="14.4" x14ac:dyDescent="0.3"/>
  <cols>
    <col min="1" max="1" width="32.5546875" customWidth="1"/>
    <col min="2" max="2" width="23.44140625" customWidth="1"/>
    <col min="3" max="3" width="34.77734375" customWidth="1"/>
    <col min="4" max="4" width="30.5546875" customWidth="1"/>
    <col min="5" max="5" width="32.88671875" customWidth="1"/>
    <col min="6" max="6" width="21.77734375" customWidth="1"/>
    <col min="10" max="10" width="20.109375" customWidth="1"/>
  </cols>
  <sheetData>
    <row r="1" spans="1:11" x14ac:dyDescent="0.3">
      <c r="A1" s="15" t="s">
        <v>63</v>
      </c>
      <c r="B1" s="15" t="s">
        <v>31</v>
      </c>
      <c r="C1" s="15" t="s">
        <v>33</v>
      </c>
      <c r="D1" s="15" t="s">
        <v>35</v>
      </c>
      <c r="E1" s="15" t="s">
        <v>37</v>
      </c>
      <c r="F1" s="15" t="s">
        <v>39</v>
      </c>
      <c r="G1" s="29" t="s">
        <v>116</v>
      </c>
      <c r="J1" s="60" t="s">
        <v>147</v>
      </c>
      <c r="K1">
        <f>SUM(G2:G21)</f>
        <v>74</v>
      </c>
    </row>
    <row r="2" spans="1:11" x14ac:dyDescent="0.3">
      <c r="A2" s="10" t="s">
        <v>0</v>
      </c>
      <c r="B2">
        <v>1</v>
      </c>
      <c r="C2">
        <v>1</v>
      </c>
      <c r="E2">
        <v>1</v>
      </c>
      <c r="G2" s="29">
        <f>SUM(Table2[[#This Row],[work_equality]:[work_others]])</f>
        <v>3</v>
      </c>
      <c r="J2" s="60" t="s">
        <v>110</v>
      </c>
      <c r="K2">
        <f>SUM(B26:F26)</f>
        <v>51</v>
      </c>
    </row>
    <row r="3" spans="1:11" x14ac:dyDescent="0.3">
      <c r="A3" s="2" t="s">
        <v>48</v>
      </c>
      <c r="B3">
        <v>1</v>
      </c>
      <c r="D3">
        <v>1</v>
      </c>
      <c r="G3" s="29">
        <f>SUM(Table2[[#This Row],[work_equality]:[work_others]])</f>
        <v>2</v>
      </c>
    </row>
    <row r="4" spans="1:11" x14ac:dyDescent="0.3">
      <c r="A4" s="2" t="s">
        <v>45</v>
      </c>
      <c r="B4">
        <v>1</v>
      </c>
      <c r="D4">
        <v>1</v>
      </c>
      <c r="G4" s="29">
        <f>SUM(Table2[[#This Row],[work_equality]:[work_others]])</f>
        <v>2</v>
      </c>
    </row>
    <row r="5" spans="1:11" x14ac:dyDescent="0.3">
      <c r="A5" s="10" t="s">
        <v>4</v>
      </c>
      <c r="B5">
        <v>2</v>
      </c>
      <c r="C5">
        <v>2</v>
      </c>
      <c r="D5">
        <v>1</v>
      </c>
      <c r="G5" s="29">
        <f>SUM(Table2[[#This Row],[work_equality]:[work_others]])</f>
        <v>5</v>
      </c>
    </row>
    <row r="6" spans="1:11" x14ac:dyDescent="0.3">
      <c r="A6" s="10" t="s">
        <v>44</v>
      </c>
      <c r="B6">
        <v>1</v>
      </c>
      <c r="C6">
        <v>1</v>
      </c>
      <c r="E6">
        <v>1</v>
      </c>
      <c r="G6" s="29">
        <f>SUM(Table2[[#This Row],[work_equality]:[work_others]])</f>
        <v>3</v>
      </c>
    </row>
    <row r="7" spans="1:11" x14ac:dyDescent="0.3">
      <c r="A7" s="10" t="s">
        <v>49</v>
      </c>
      <c r="B7">
        <v>2</v>
      </c>
      <c r="D7">
        <v>4</v>
      </c>
      <c r="G7" s="29">
        <f>SUM(Table2[[#This Row],[work_equality]:[work_others]])</f>
        <v>6</v>
      </c>
    </row>
    <row r="8" spans="1:11" x14ac:dyDescent="0.3">
      <c r="A8" s="2" t="s">
        <v>47</v>
      </c>
      <c r="B8">
        <v>1</v>
      </c>
      <c r="C8">
        <v>1</v>
      </c>
      <c r="G8" s="29">
        <f>SUM(Table2[[#This Row],[work_equality]:[work_others]])</f>
        <v>2</v>
      </c>
    </row>
    <row r="9" spans="1:11" x14ac:dyDescent="0.3">
      <c r="A9" s="2" t="s">
        <v>50</v>
      </c>
      <c r="B9">
        <v>1</v>
      </c>
      <c r="C9">
        <v>4</v>
      </c>
      <c r="D9">
        <v>8</v>
      </c>
      <c r="G9" s="29">
        <f>SUM(Table2[[#This Row],[work_equality]:[work_others]])</f>
        <v>13</v>
      </c>
    </row>
    <row r="10" spans="1:11" x14ac:dyDescent="0.3">
      <c r="A10" s="2" t="s">
        <v>52</v>
      </c>
      <c r="C10">
        <v>2</v>
      </c>
      <c r="G10" s="29">
        <f>SUM(Table2[[#This Row],[work_equality]:[work_others]])</f>
        <v>2</v>
      </c>
    </row>
    <row r="11" spans="1:11" x14ac:dyDescent="0.3">
      <c r="A11" s="10" t="s">
        <v>64</v>
      </c>
      <c r="C11">
        <v>1</v>
      </c>
      <c r="E11">
        <v>2</v>
      </c>
      <c r="F11">
        <v>1</v>
      </c>
      <c r="G11" s="29">
        <f>SUM(Table2[[#This Row],[work_equality]:[work_others]])</f>
        <v>4</v>
      </c>
    </row>
    <row r="12" spans="1:11" x14ac:dyDescent="0.3">
      <c r="A12" s="10" t="s">
        <v>8</v>
      </c>
      <c r="E12">
        <v>2</v>
      </c>
      <c r="G12" s="29">
        <f>SUM(Table2[[#This Row],[work_equality]:[work_others]])</f>
        <v>2</v>
      </c>
    </row>
    <row r="13" spans="1:11" x14ac:dyDescent="0.3">
      <c r="A13" s="2" t="s">
        <v>42</v>
      </c>
      <c r="B13">
        <v>1</v>
      </c>
      <c r="C13">
        <v>3</v>
      </c>
      <c r="D13">
        <v>2</v>
      </c>
      <c r="G13" s="29">
        <f>SUM(Table2[[#This Row],[work_equality]:[work_others]])</f>
        <v>6</v>
      </c>
    </row>
    <row r="14" spans="1:11" x14ac:dyDescent="0.3">
      <c r="A14" s="10" t="s">
        <v>41</v>
      </c>
      <c r="B14">
        <v>3</v>
      </c>
      <c r="G14" s="29">
        <f>SUM(Table2[[#This Row],[work_equality]:[work_others]])</f>
        <v>3</v>
      </c>
    </row>
    <row r="15" spans="1:11" x14ac:dyDescent="0.3">
      <c r="A15" s="2" t="s">
        <v>46</v>
      </c>
      <c r="B15">
        <v>3</v>
      </c>
      <c r="C15">
        <v>1</v>
      </c>
      <c r="G15" s="29">
        <f>SUM(Table2[[#This Row],[work_equality]:[work_others]])</f>
        <v>4</v>
      </c>
    </row>
    <row r="16" spans="1:11" x14ac:dyDescent="0.3">
      <c r="A16" s="2" t="s">
        <v>55</v>
      </c>
      <c r="C16">
        <v>2</v>
      </c>
      <c r="G16" s="29">
        <f>SUM(Table2[[#This Row],[work_equality]:[work_others]])</f>
        <v>2</v>
      </c>
    </row>
    <row r="17" spans="1:7" x14ac:dyDescent="0.3">
      <c r="A17" s="2" t="s">
        <v>53</v>
      </c>
      <c r="C17">
        <v>1</v>
      </c>
      <c r="F17">
        <v>1</v>
      </c>
      <c r="G17" s="29">
        <f>SUM(Table2[[#This Row],[work_equality]:[work_others]])</f>
        <v>2</v>
      </c>
    </row>
    <row r="18" spans="1:7" x14ac:dyDescent="0.3">
      <c r="A18" s="17" t="s">
        <v>43</v>
      </c>
      <c r="B18">
        <v>5</v>
      </c>
      <c r="D18">
        <v>4</v>
      </c>
      <c r="G18" s="29">
        <f>SUM(Table2[[#This Row],[work_equality]:[work_others]])</f>
        <v>9</v>
      </c>
    </row>
    <row r="19" spans="1:7" x14ac:dyDescent="0.3">
      <c r="A19" s="10" t="s">
        <v>60</v>
      </c>
      <c r="F19">
        <v>2</v>
      </c>
      <c r="G19" s="29">
        <f>SUM(Table2[[#This Row],[work_equality]:[work_others]])</f>
        <v>2</v>
      </c>
    </row>
    <row r="20" spans="1:7" x14ac:dyDescent="0.3">
      <c r="A20" s="16" t="s">
        <v>61</v>
      </c>
      <c r="C20">
        <v>1</v>
      </c>
      <c r="G20" s="29">
        <f>SUM(Table2[[#This Row],[work_equality]:[work_others]])</f>
        <v>1</v>
      </c>
    </row>
    <row r="21" spans="1:7" x14ac:dyDescent="0.3">
      <c r="A21" s="18" t="s">
        <v>118</v>
      </c>
      <c r="B21" s="17"/>
      <c r="C21" s="17"/>
      <c r="D21" s="17"/>
      <c r="E21" s="17"/>
      <c r="F21" s="17">
        <v>1</v>
      </c>
      <c r="G21" s="29">
        <f>SUM(Table2[[#This Row],[work_equality]:[work_others]])</f>
        <v>1</v>
      </c>
    </row>
    <row r="22" spans="1:7" x14ac:dyDescent="0.3">
      <c r="A22" s="18" t="s">
        <v>30</v>
      </c>
      <c r="B22" s="17">
        <v>32</v>
      </c>
      <c r="C22" s="17">
        <v>24</v>
      </c>
      <c r="D22" s="17">
        <v>20</v>
      </c>
      <c r="E22" s="17">
        <v>15</v>
      </c>
      <c r="F22" s="17">
        <v>13</v>
      </c>
      <c r="G22" s="29">
        <f>SUM(B22:F22)</f>
        <v>104</v>
      </c>
    </row>
    <row r="24" spans="1:7" x14ac:dyDescent="0.3">
      <c r="A24" t="s">
        <v>30</v>
      </c>
      <c r="B24">
        <f>B25-B26</f>
        <v>32</v>
      </c>
      <c r="C24">
        <f>C25-C26</f>
        <v>24</v>
      </c>
      <c r="D24">
        <f t="shared" ref="D24:F24" si="0">D25-D26</f>
        <v>20</v>
      </c>
      <c r="E24">
        <f t="shared" si="0"/>
        <v>15</v>
      </c>
      <c r="F24">
        <f t="shared" si="0"/>
        <v>13</v>
      </c>
    </row>
    <row r="25" spans="1:7" x14ac:dyDescent="0.3">
      <c r="A25" t="s">
        <v>112</v>
      </c>
      <c r="B25" s="13">
        <v>47</v>
      </c>
      <c r="C25" s="13">
        <v>38</v>
      </c>
      <c r="D25" s="13">
        <v>38</v>
      </c>
      <c r="E25" s="13">
        <v>19</v>
      </c>
      <c r="F25" s="13">
        <v>13</v>
      </c>
    </row>
    <row r="26" spans="1:7" x14ac:dyDescent="0.3">
      <c r="A26" t="s">
        <v>110</v>
      </c>
      <c r="B26">
        <v>15</v>
      </c>
      <c r="C26">
        <v>14</v>
      </c>
      <c r="D26">
        <v>18</v>
      </c>
      <c r="E26">
        <v>4</v>
      </c>
      <c r="G26" s="58">
        <f>SUM(B26:F26)</f>
        <v>51</v>
      </c>
    </row>
    <row r="28" spans="1:7" x14ac:dyDescent="0.3">
      <c r="A28" s="2"/>
      <c r="B28" t="s">
        <v>138</v>
      </c>
      <c r="C28" t="s">
        <v>129</v>
      </c>
      <c r="D28" t="s">
        <v>130</v>
      </c>
      <c r="E28" t="s">
        <v>132</v>
      </c>
      <c r="F28" t="s">
        <v>131</v>
      </c>
    </row>
    <row r="34" spans="1:11" x14ac:dyDescent="0.3">
      <c r="B34" t="s">
        <v>133</v>
      </c>
      <c r="C34" t="s">
        <v>134</v>
      </c>
      <c r="D34" t="s">
        <v>135</v>
      </c>
      <c r="E34" t="s">
        <v>136</v>
      </c>
      <c r="F34" t="s">
        <v>137</v>
      </c>
    </row>
    <row r="35" spans="1:11" x14ac:dyDescent="0.3">
      <c r="A35" t="s">
        <v>17</v>
      </c>
      <c r="B35" s="12" t="s">
        <v>32</v>
      </c>
      <c r="C35" s="12" t="s">
        <v>34</v>
      </c>
      <c r="D35" s="12" t="s">
        <v>36</v>
      </c>
      <c r="E35" s="12" t="s">
        <v>38</v>
      </c>
      <c r="F35" s="12" t="s">
        <v>40</v>
      </c>
      <c r="G35" s="29" t="s">
        <v>116</v>
      </c>
      <c r="J35" s="60" t="s">
        <v>147</v>
      </c>
      <c r="K35">
        <f>SUM(G36:G41)</f>
        <v>26</v>
      </c>
    </row>
    <row r="36" spans="1:11" x14ac:dyDescent="0.3">
      <c r="A36" s="10" t="s">
        <v>25</v>
      </c>
      <c r="B36">
        <v>3</v>
      </c>
      <c r="C36">
        <v>4</v>
      </c>
      <c r="D36">
        <v>3</v>
      </c>
      <c r="E36">
        <v>1</v>
      </c>
      <c r="G36" s="29">
        <f>SUM(Table3[[#This Row],[work_equality_solution]:[work_others_solution]])</f>
        <v>11</v>
      </c>
      <c r="J36" s="60" t="s">
        <v>62</v>
      </c>
      <c r="K36">
        <f>SUM(B46:F46)</f>
        <v>17</v>
      </c>
    </row>
    <row r="37" spans="1:11" x14ac:dyDescent="0.3">
      <c r="A37" s="2" t="s">
        <v>51</v>
      </c>
      <c r="B37">
        <v>4</v>
      </c>
      <c r="C37">
        <v>2</v>
      </c>
      <c r="D37">
        <v>2</v>
      </c>
      <c r="G37" s="29">
        <f>SUM(Table3[[#This Row],[work_equality_solution]:[work_others_solution]])</f>
        <v>8</v>
      </c>
    </row>
    <row r="38" spans="1:11" x14ac:dyDescent="0.3">
      <c r="A38" s="10" t="s">
        <v>56</v>
      </c>
      <c r="C38">
        <v>1</v>
      </c>
      <c r="G38" s="29">
        <f>SUM(Table3[[#This Row],[work_equality_solution]:[work_others_solution]])</f>
        <v>1</v>
      </c>
    </row>
    <row r="39" spans="1:11" x14ac:dyDescent="0.3">
      <c r="A39" s="2" t="s">
        <v>57</v>
      </c>
      <c r="C39">
        <v>2</v>
      </c>
      <c r="D39">
        <v>2</v>
      </c>
      <c r="G39" s="29">
        <f>SUM(Table3[[#This Row],[work_equality_solution]:[work_others_solution]])</f>
        <v>4</v>
      </c>
    </row>
    <row r="40" spans="1:11" x14ac:dyDescent="0.3">
      <c r="A40" s="10" t="s">
        <v>58</v>
      </c>
      <c r="C40">
        <v>1</v>
      </c>
      <c r="G40" s="29">
        <f>SUM(Table3[[#This Row],[work_equality_solution]:[work_others_solution]])</f>
        <v>1</v>
      </c>
    </row>
    <row r="41" spans="1:11" x14ac:dyDescent="0.3">
      <c r="A41" s="14" t="s">
        <v>59</v>
      </c>
      <c r="D41">
        <v>1</v>
      </c>
      <c r="G41" s="29">
        <f>SUM(Table3[[#This Row],[work_equality_solution]:[work_others_solution]])</f>
        <v>1</v>
      </c>
    </row>
    <row r="42" spans="1:11" x14ac:dyDescent="0.3">
      <c r="A42" t="s">
        <v>30</v>
      </c>
      <c r="B42">
        <f>B45-B46</f>
        <v>4</v>
      </c>
      <c r="C42">
        <f t="shared" ref="C42:F42" si="1">C45-C46</f>
        <v>2</v>
      </c>
      <c r="D42">
        <f t="shared" si="1"/>
        <v>6</v>
      </c>
      <c r="E42">
        <f t="shared" si="1"/>
        <v>3</v>
      </c>
      <c r="F42">
        <f t="shared" si="1"/>
        <v>3</v>
      </c>
      <c r="G42" s="29">
        <f>SUM(Table3[[#This Row],[work_equality_solution]:[work_others_solution]])</f>
        <v>18</v>
      </c>
    </row>
    <row r="45" spans="1:11" x14ac:dyDescent="0.3">
      <c r="A45" t="s">
        <v>113</v>
      </c>
      <c r="B45" s="13">
        <v>9</v>
      </c>
      <c r="C45" s="13">
        <v>7</v>
      </c>
      <c r="D45" s="13">
        <v>12</v>
      </c>
      <c r="E45" s="13">
        <v>4</v>
      </c>
      <c r="F45" s="13">
        <v>3</v>
      </c>
    </row>
    <row r="46" spans="1:11" x14ac:dyDescent="0.3">
      <c r="A46" t="s">
        <v>62</v>
      </c>
      <c r="B46">
        <v>5</v>
      </c>
      <c r="C46">
        <v>5</v>
      </c>
      <c r="D46">
        <v>6</v>
      </c>
      <c r="E46">
        <v>1</v>
      </c>
      <c r="F46">
        <v>0</v>
      </c>
      <c r="G46">
        <f>SUM(B46:F46)</f>
        <v>17</v>
      </c>
    </row>
    <row r="61" spans="1:5" x14ac:dyDescent="0.3">
      <c r="A61" s="2" t="s">
        <v>43</v>
      </c>
      <c r="B61">
        <v>5</v>
      </c>
      <c r="D61">
        <v>3</v>
      </c>
    </row>
    <row r="62" spans="1:5" x14ac:dyDescent="0.3">
      <c r="A62" s="10" t="s">
        <v>44</v>
      </c>
      <c r="B62">
        <v>1</v>
      </c>
      <c r="C62">
        <v>1</v>
      </c>
      <c r="E62">
        <v>1</v>
      </c>
    </row>
    <row r="63" spans="1:5" x14ac:dyDescent="0.3">
      <c r="A63" s="2" t="s">
        <v>45</v>
      </c>
      <c r="B63">
        <v>1</v>
      </c>
      <c r="D63">
        <v>1</v>
      </c>
    </row>
    <row r="64" spans="1:5" x14ac:dyDescent="0.3">
      <c r="A64" s="2" t="s">
        <v>50</v>
      </c>
      <c r="B64">
        <v>1</v>
      </c>
      <c r="C64">
        <v>4</v>
      </c>
      <c r="D64">
        <v>7</v>
      </c>
    </row>
    <row r="65" spans="1:6" x14ac:dyDescent="0.3">
      <c r="A65" s="2" t="s">
        <v>46</v>
      </c>
      <c r="B65">
        <v>3</v>
      </c>
      <c r="C65">
        <v>1</v>
      </c>
    </row>
    <row r="66" spans="1:6" x14ac:dyDescent="0.3">
      <c r="A66" s="2" t="s">
        <v>48</v>
      </c>
      <c r="B66">
        <v>1</v>
      </c>
      <c r="D66">
        <v>1</v>
      </c>
    </row>
    <row r="67" spans="1:6" x14ac:dyDescent="0.3">
      <c r="A67" s="2" t="s">
        <v>47</v>
      </c>
      <c r="B67">
        <v>1</v>
      </c>
    </row>
    <row r="68" spans="1:6" x14ac:dyDescent="0.3">
      <c r="A68" s="10" t="s">
        <v>49</v>
      </c>
      <c r="B68">
        <v>2</v>
      </c>
      <c r="D68">
        <v>4</v>
      </c>
    </row>
    <row r="69" spans="1:6" x14ac:dyDescent="0.3">
      <c r="A69" s="2" t="s">
        <v>52</v>
      </c>
      <c r="C69">
        <v>2</v>
      </c>
    </row>
    <row r="70" spans="1:6" x14ac:dyDescent="0.3">
      <c r="A70" s="10" t="s">
        <v>54</v>
      </c>
      <c r="C70">
        <v>1</v>
      </c>
      <c r="E70">
        <v>2</v>
      </c>
    </row>
    <row r="71" spans="1:6" x14ac:dyDescent="0.3">
      <c r="A71" s="2" t="s">
        <v>53</v>
      </c>
      <c r="C71">
        <v>1</v>
      </c>
      <c r="F71">
        <v>1</v>
      </c>
    </row>
    <row r="72" spans="1:6" x14ac:dyDescent="0.3">
      <c r="A72" s="10" t="s">
        <v>60</v>
      </c>
      <c r="C72">
        <v>2</v>
      </c>
      <c r="F72">
        <v>1</v>
      </c>
    </row>
    <row r="73" spans="1:6" x14ac:dyDescent="0.3">
      <c r="A73" s="2"/>
    </row>
    <row r="74" spans="1:6" x14ac:dyDescent="0.3">
      <c r="A74" t="s">
        <v>30</v>
      </c>
      <c r="B74">
        <v>26</v>
      </c>
      <c r="C74">
        <v>21</v>
      </c>
      <c r="D74">
        <v>21</v>
      </c>
      <c r="E74">
        <v>15</v>
      </c>
      <c r="F74">
        <v>10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2371-5E2B-48DA-9B46-BC9997231FAB}">
  <dimension ref="A1:J39"/>
  <sheetViews>
    <sheetView topLeftCell="C1" workbookViewId="0">
      <selection activeCell="G13" sqref="G13"/>
    </sheetView>
  </sheetViews>
  <sheetFormatPr defaultRowHeight="14.4" x14ac:dyDescent="0.3"/>
  <cols>
    <col min="1" max="1" width="27.33203125" customWidth="1"/>
    <col min="2" max="2" width="32.109375" customWidth="1"/>
    <col min="3" max="3" width="30.5546875" customWidth="1"/>
    <col min="4" max="4" width="31.109375" customWidth="1"/>
    <col min="5" max="5" width="32.44140625" customWidth="1"/>
    <col min="6" max="6" width="25.33203125" customWidth="1"/>
    <col min="9" max="9" width="18.21875" customWidth="1"/>
  </cols>
  <sheetData>
    <row r="1" spans="1:10" x14ac:dyDescent="0.3">
      <c r="A1" t="s">
        <v>17</v>
      </c>
      <c r="B1" t="s">
        <v>65</v>
      </c>
      <c r="C1" t="s">
        <v>67</v>
      </c>
      <c r="D1" t="s">
        <v>69</v>
      </c>
      <c r="E1" t="s">
        <v>71</v>
      </c>
      <c r="F1" t="s">
        <v>73</v>
      </c>
      <c r="G1" t="s">
        <v>116</v>
      </c>
    </row>
    <row r="2" spans="1:10" x14ac:dyDescent="0.3">
      <c r="A2" s="10" t="s">
        <v>55</v>
      </c>
      <c r="B2">
        <v>3</v>
      </c>
      <c r="C2">
        <v>2</v>
      </c>
      <c r="D2">
        <v>1</v>
      </c>
      <c r="E2">
        <v>1</v>
      </c>
      <c r="F2">
        <v>2</v>
      </c>
      <c r="G2" s="29">
        <f>SUM(Table4[[#This Row],[technical_ideasharing]:[technical_others]])</f>
        <v>9</v>
      </c>
      <c r="I2" s="60" t="s">
        <v>147</v>
      </c>
      <c r="J2">
        <f>SUM(G2:G12)</f>
        <v>46</v>
      </c>
    </row>
    <row r="3" spans="1:10" x14ac:dyDescent="0.3">
      <c r="A3" s="2" t="s">
        <v>76</v>
      </c>
      <c r="B3">
        <v>1</v>
      </c>
      <c r="G3" s="29">
        <f>SUM(Table4[[#This Row],[technical_ideasharing]:[technical_others]])</f>
        <v>1</v>
      </c>
      <c r="I3" s="60" t="s">
        <v>148</v>
      </c>
      <c r="J3">
        <f>SUM(technical!B22:F22)</f>
        <v>38</v>
      </c>
    </row>
    <row r="4" spans="1:10" x14ac:dyDescent="0.3">
      <c r="A4" s="10" t="s">
        <v>77</v>
      </c>
      <c r="B4">
        <v>2</v>
      </c>
      <c r="C4">
        <v>1</v>
      </c>
      <c r="D4">
        <v>4</v>
      </c>
      <c r="E4">
        <v>1</v>
      </c>
      <c r="F4">
        <v>1</v>
      </c>
      <c r="G4" s="29">
        <f>SUM(Table4[[#This Row],[technical_ideasharing]:[technical_others]])</f>
        <v>9</v>
      </c>
    </row>
    <row r="5" spans="1:10" x14ac:dyDescent="0.3">
      <c r="A5" s="2" t="s">
        <v>50</v>
      </c>
      <c r="C5">
        <v>1</v>
      </c>
      <c r="G5" s="29">
        <f>SUM(Table4[[#This Row],[technical_ideasharing]:[technical_others]])</f>
        <v>1</v>
      </c>
    </row>
    <row r="6" spans="1:10" x14ac:dyDescent="0.3">
      <c r="A6" s="2" t="s">
        <v>78</v>
      </c>
      <c r="B6">
        <v>2</v>
      </c>
      <c r="C6">
        <v>1</v>
      </c>
      <c r="G6" s="29">
        <f>SUM(Table4[[#This Row],[technical_ideasharing]:[technical_others]])</f>
        <v>3</v>
      </c>
    </row>
    <row r="7" spans="1:10" x14ac:dyDescent="0.3">
      <c r="A7" s="10" t="s">
        <v>79</v>
      </c>
      <c r="B7">
        <v>3</v>
      </c>
      <c r="C7">
        <v>3</v>
      </c>
      <c r="D7">
        <v>1</v>
      </c>
      <c r="E7">
        <v>1</v>
      </c>
      <c r="G7" s="29">
        <f>SUM(Table4[[#This Row],[technical_ideasharing]:[technical_others]])</f>
        <v>8</v>
      </c>
    </row>
    <row r="8" spans="1:10" x14ac:dyDescent="0.3">
      <c r="A8" s="2" t="s">
        <v>45</v>
      </c>
      <c r="B8">
        <v>1</v>
      </c>
      <c r="C8">
        <v>3</v>
      </c>
      <c r="E8">
        <v>2</v>
      </c>
      <c r="G8" s="29">
        <f>SUM(Table4[[#This Row],[technical_ideasharing]:[technical_others]])</f>
        <v>6</v>
      </c>
    </row>
    <row r="9" spans="1:10" x14ac:dyDescent="0.3">
      <c r="A9" t="s">
        <v>82</v>
      </c>
      <c r="C9">
        <v>2</v>
      </c>
      <c r="E9">
        <v>2</v>
      </c>
      <c r="G9" s="29">
        <f>SUM(Table4[[#This Row],[technical_ideasharing]:[technical_others]])</f>
        <v>4</v>
      </c>
    </row>
    <row r="10" spans="1:10" x14ac:dyDescent="0.3">
      <c r="A10" s="10" t="s">
        <v>43</v>
      </c>
      <c r="D10">
        <v>1</v>
      </c>
      <c r="E10">
        <v>1</v>
      </c>
      <c r="F10">
        <v>1</v>
      </c>
      <c r="G10" s="29">
        <f>SUM(Table4[[#This Row],[technical_ideasharing]:[technical_others]])</f>
        <v>3</v>
      </c>
    </row>
    <row r="11" spans="1:10" x14ac:dyDescent="0.3">
      <c r="A11" s="2" t="s">
        <v>1</v>
      </c>
      <c r="E11">
        <v>1</v>
      </c>
      <c r="G11" s="29">
        <f>SUM(Table4[[#This Row],[technical_ideasharing]:[technical_others]])</f>
        <v>1</v>
      </c>
    </row>
    <row r="12" spans="1:10" x14ac:dyDescent="0.3">
      <c r="A12" s="10" t="s">
        <v>86</v>
      </c>
      <c r="F12">
        <v>1</v>
      </c>
      <c r="G12" s="29">
        <f>SUM(Table4[[#This Row],[technical_ideasharing]:[technical_others]])</f>
        <v>1</v>
      </c>
    </row>
    <row r="13" spans="1:10" x14ac:dyDescent="0.3">
      <c r="A13" s="10" t="s">
        <v>30</v>
      </c>
      <c r="B13">
        <v>15</v>
      </c>
      <c r="C13">
        <v>33</v>
      </c>
      <c r="D13">
        <v>19</v>
      </c>
      <c r="E13">
        <v>26</v>
      </c>
      <c r="F13">
        <v>8</v>
      </c>
      <c r="G13" s="29">
        <f>SUM(Table4[[#This Row],[technical_ideasharing]:[technical_others]])</f>
        <v>101</v>
      </c>
    </row>
    <row r="14" spans="1:10" x14ac:dyDescent="0.3">
      <c r="A14" s="18"/>
      <c r="B14" s="17"/>
      <c r="C14" s="17"/>
      <c r="D14" s="17"/>
      <c r="E14" s="17"/>
      <c r="F14" s="17"/>
      <c r="G14" s="50">
        <f>SUBTOTAL(109,Table4[sum])</f>
        <v>147</v>
      </c>
    </row>
    <row r="15" spans="1:10" x14ac:dyDescent="0.3">
      <c r="A15" s="10"/>
    </row>
    <row r="16" spans="1:10" x14ac:dyDescent="0.3">
      <c r="A16" s="2"/>
    </row>
    <row r="17" spans="1:10" x14ac:dyDescent="0.3">
      <c r="A17" s="10"/>
    </row>
    <row r="18" spans="1:10" x14ac:dyDescent="0.3">
      <c r="A18" s="2"/>
    </row>
    <row r="19" spans="1:10" x14ac:dyDescent="0.3">
      <c r="A19" s="10"/>
    </row>
    <row r="20" spans="1:10" x14ac:dyDescent="0.3">
      <c r="A20" s="2"/>
    </row>
    <row r="21" spans="1:10" x14ac:dyDescent="0.3">
      <c r="A21" t="s">
        <v>112</v>
      </c>
      <c r="B21" s="13">
        <v>23</v>
      </c>
      <c r="C21" s="13">
        <v>44</v>
      </c>
      <c r="D21" s="13">
        <v>25</v>
      </c>
      <c r="E21" s="13">
        <v>34</v>
      </c>
      <c r="F21" s="13">
        <v>13</v>
      </c>
      <c r="G21">
        <f>SUM(B21:F21)</f>
        <v>139</v>
      </c>
    </row>
    <row r="22" spans="1:10" x14ac:dyDescent="0.3">
      <c r="A22" t="s">
        <v>148</v>
      </c>
      <c r="B22">
        <v>8</v>
      </c>
      <c r="C22">
        <v>11</v>
      </c>
      <c r="D22">
        <v>6</v>
      </c>
      <c r="E22">
        <v>8</v>
      </c>
      <c r="F22">
        <v>5</v>
      </c>
      <c r="G22">
        <f>SUM(B22:F22)</f>
        <v>38</v>
      </c>
    </row>
    <row r="23" spans="1:10" x14ac:dyDescent="0.3">
      <c r="A23" t="s">
        <v>149</v>
      </c>
      <c r="B23">
        <f>B21-B22</f>
        <v>15</v>
      </c>
      <c r="C23">
        <f t="shared" ref="C23:F23" si="0">C21-C22</f>
        <v>33</v>
      </c>
      <c r="D23">
        <f t="shared" si="0"/>
        <v>19</v>
      </c>
      <c r="E23">
        <f t="shared" si="0"/>
        <v>26</v>
      </c>
      <c r="F23">
        <f t="shared" si="0"/>
        <v>8</v>
      </c>
      <c r="G23">
        <f>SUM(B23:F23)</f>
        <v>101</v>
      </c>
    </row>
    <row r="24" spans="1:10" x14ac:dyDescent="0.3">
      <c r="A24" t="s">
        <v>17</v>
      </c>
      <c r="B24" t="s">
        <v>66</v>
      </c>
      <c r="C24" t="s">
        <v>68</v>
      </c>
      <c r="D24" t="s">
        <v>70</v>
      </c>
      <c r="E24" t="s">
        <v>72</v>
      </c>
      <c r="F24" t="s">
        <v>74</v>
      </c>
      <c r="G24" t="s">
        <v>116</v>
      </c>
      <c r="I24" s="60" t="s">
        <v>147</v>
      </c>
      <c r="J24">
        <f>SUM(G25:G31)</f>
        <v>16</v>
      </c>
    </row>
    <row r="25" spans="1:10" x14ac:dyDescent="0.3">
      <c r="A25" t="s">
        <v>80</v>
      </c>
      <c r="B25">
        <v>1</v>
      </c>
      <c r="G25" s="29">
        <f>SUM(Table5[[#This Row],[technical_ideasharing_solution]:[technical_others_solution]])</f>
        <v>1</v>
      </c>
      <c r="I25" s="60" t="s">
        <v>62</v>
      </c>
      <c r="J25">
        <f>SUM(B38:F38)</f>
        <v>14</v>
      </c>
    </row>
    <row r="26" spans="1:10" x14ac:dyDescent="0.3">
      <c r="A26" s="10" t="s">
        <v>83</v>
      </c>
      <c r="C26">
        <v>1</v>
      </c>
      <c r="D26">
        <v>2</v>
      </c>
      <c r="E26">
        <v>1</v>
      </c>
      <c r="F26">
        <v>1</v>
      </c>
      <c r="G26" s="29">
        <f>SUM(Table5[[#This Row],[technical_ideasharing_solution]:[technical_others_solution]])</f>
        <v>5</v>
      </c>
    </row>
    <row r="27" spans="1:10" x14ac:dyDescent="0.3">
      <c r="A27" s="2" t="s">
        <v>51</v>
      </c>
      <c r="C27">
        <v>1</v>
      </c>
      <c r="D27">
        <v>1</v>
      </c>
      <c r="E27">
        <v>1</v>
      </c>
      <c r="G27" s="29">
        <f>SUM(Table5[[#This Row],[technical_ideasharing_solution]:[technical_others_solution]])</f>
        <v>3</v>
      </c>
    </row>
    <row r="28" spans="1:10" x14ac:dyDescent="0.3">
      <c r="A28" s="10" t="s">
        <v>84</v>
      </c>
      <c r="C28">
        <v>1</v>
      </c>
      <c r="F28">
        <v>1</v>
      </c>
      <c r="G28" s="29">
        <f>SUM(Table5[[#This Row],[technical_ideasharing_solution]:[technical_others_solution]])</f>
        <v>2</v>
      </c>
    </row>
    <row r="29" spans="1:10" x14ac:dyDescent="0.3">
      <c r="A29" s="2" t="s">
        <v>59</v>
      </c>
      <c r="C29">
        <v>1</v>
      </c>
      <c r="G29" s="29">
        <f>SUM(Table5[[#This Row],[technical_ideasharing_solution]:[technical_others_solution]])</f>
        <v>1</v>
      </c>
    </row>
    <row r="30" spans="1:10" x14ac:dyDescent="0.3">
      <c r="A30" s="2" t="s">
        <v>85</v>
      </c>
      <c r="D30">
        <v>1</v>
      </c>
      <c r="E30">
        <v>1</v>
      </c>
      <c r="G30" s="29">
        <f>SUM(Table5[[#This Row],[technical_ideasharing_solution]:[technical_others_solution]])</f>
        <v>2</v>
      </c>
    </row>
    <row r="31" spans="1:10" x14ac:dyDescent="0.3">
      <c r="A31" s="2" t="s">
        <v>58</v>
      </c>
      <c r="E31">
        <v>1</v>
      </c>
      <c r="F31">
        <v>1</v>
      </c>
      <c r="G31" s="29">
        <f>SUM(Table5[[#This Row],[technical_ideasharing_solution]:[technical_others_solution]])</f>
        <v>2</v>
      </c>
    </row>
    <row r="32" spans="1:10" x14ac:dyDescent="0.3">
      <c r="A32" t="s">
        <v>30</v>
      </c>
      <c r="B32">
        <v>3</v>
      </c>
      <c r="C32">
        <v>2</v>
      </c>
      <c r="D32">
        <v>4</v>
      </c>
      <c r="E32">
        <v>3</v>
      </c>
      <c r="F32">
        <v>1</v>
      </c>
      <c r="G32" s="29">
        <f>SUM(Table5[[#This Row],[technical_ideasharing_solution]:[technical_others_solution]])</f>
        <v>13</v>
      </c>
    </row>
    <row r="33" spans="1:7" x14ac:dyDescent="0.3">
      <c r="A33" s="53"/>
      <c r="B33" s="17"/>
      <c r="C33" s="17"/>
      <c r="D33" s="17"/>
      <c r="E33" s="17"/>
      <c r="F33" s="17"/>
      <c r="G33" s="50">
        <f>SUBTOTAL(109,Table5[sum])</f>
        <v>29</v>
      </c>
    </row>
    <row r="37" spans="1:7" x14ac:dyDescent="0.3">
      <c r="A37" t="s">
        <v>75</v>
      </c>
      <c r="B37" s="13">
        <v>4</v>
      </c>
      <c r="C37" s="13">
        <v>6</v>
      </c>
      <c r="D37" s="13">
        <v>7</v>
      </c>
      <c r="E37" s="13">
        <v>7</v>
      </c>
      <c r="F37" s="13">
        <v>3</v>
      </c>
      <c r="G37">
        <f>SUM(B37:F37)</f>
        <v>27</v>
      </c>
    </row>
    <row r="38" spans="1:7" x14ac:dyDescent="0.3">
      <c r="A38" t="s">
        <v>62</v>
      </c>
      <c r="B38">
        <v>1</v>
      </c>
      <c r="C38">
        <v>4</v>
      </c>
      <c r="D38">
        <v>3</v>
      </c>
      <c r="E38">
        <v>4</v>
      </c>
      <c r="F38">
        <v>2</v>
      </c>
      <c r="G38">
        <f>SUM(B38:F38)</f>
        <v>14</v>
      </c>
    </row>
    <row r="39" spans="1:7" x14ac:dyDescent="0.3">
      <c r="A39" t="s">
        <v>30</v>
      </c>
      <c r="B39">
        <f>B37-B38</f>
        <v>3</v>
      </c>
      <c r="C39">
        <f t="shared" ref="C39:F39" si="1">C37-C38</f>
        <v>2</v>
      </c>
      <c r="D39">
        <f t="shared" si="1"/>
        <v>4</v>
      </c>
      <c r="E39">
        <f t="shared" si="1"/>
        <v>3</v>
      </c>
      <c r="F39">
        <f t="shared" si="1"/>
        <v>1</v>
      </c>
      <c r="G39">
        <f>SUM(B39:F39)</f>
        <v>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3E43-71D0-4E68-812D-42E73FA09310}">
  <dimension ref="A1:E16"/>
  <sheetViews>
    <sheetView tabSelected="1" workbookViewId="0">
      <selection activeCell="D19" sqref="D19"/>
    </sheetView>
  </sheetViews>
  <sheetFormatPr defaultRowHeight="14.4" x14ac:dyDescent="0.3"/>
  <cols>
    <col min="1" max="1" width="27.5546875" customWidth="1"/>
    <col min="3" max="3" width="12.33203125" customWidth="1"/>
    <col min="4" max="4" width="22.109375" customWidth="1"/>
  </cols>
  <sheetData>
    <row r="1" spans="1:5" x14ac:dyDescent="0.3">
      <c r="A1" s="13" t="s">
        <v>144</v>
      </c>
      <c r="B1" s="13"/>
      <c r="C1" s="13"/>
      <c r="D1" s="13" t="s">
        <v>145</v>
      </c>
    </row>
    <row r="2" spans="1:5" x14ac:dyDescent="0.3">
      <c r="A2" t="s">
        <v>140</v>
      </c>
      <c r="B2">
        <v>34</v>
      </c>
      <c r="D2" t="s">
        <v>140</v>
      </c>
      <c r="E2">
        <v>19</v>
      </c>
    </row>
    <row r="3" spans="1:5" x14ac:dyDescent="0.3">
      <c r="A3" t="s">
        <v>141</v>
      </c>
      <c r="B3">
        <v>70</v>
      </c>
      <c r="D3" t="s">
        <v>141</v>
      </c>
      <c r="E3">
        <v>31</v>
      </c>
    </row>
    <row r="4" spans="1:5" x14ac:dyDescent="0.3">
      <c r="A4" t="s">
        <v>142</v>
      </c>
      <c r="B4">
        <v>51</v>
      </c>
      <c r="D4" t="s">
        <v>142</v>
      </c>
      <c r="E4">
        <v>17</v>
      </c>
    </row>
    <row r="5" spans="1:5" x14ac:dyDescent="0.3">
      <c r="A5" t="s">
        <v>143</v>
      </c>
      <c r="B5">
        <v>38</v>
      </c>
      <c r="D5" t="s">
        <v>143</v>
      </c>
      <c r="E5">
        <v>14</v>
      </c>
    </row>
    <row r="6" spans="1:5" x14ac:dyDescent="0.3">
      <c r="B6" s="48">
        <f>SUM(B2:B5)</f>
        <v>193</v>
      </c>
      <c r="E6" s="48">
        <f>SUM(E2:E5)</f>
        <v>81</v>
      </c>
    </row>
    <row r="10" spans="1:5" x14ac:dyDescent="0.3">
      <c r="A10" s="61" t="s">
        <v>151</v>
      </c>
      <c r="B10" s="61"/>
      <c r="C10" s="61"/>
      <c r="D10" s="61"/>
      <c r="E10" s="61"/>
    </row>
    <row r="11" spans="1:5" x14ac:dyDescent="0.3">
      <c r="A11" s="13" t="s">
        <v>150</v>
      </c>
      <c r="B11" s="13"/>
      <c r="C11" s="13"/>
      <c r="D11" s="13" t="s">
        <v>146</v>
      </c>
    </row>
    <row r="12" spans="1:5" x14ac:dyDescent="0.3">
      <c r="A12" t="s">
        <v>140</v>
      </c>
      <c r="B12">
        <v>55</v>
      </c>
      <c r="D12" t="s">
        <v>140</v>
      </c>
      <c r="E12">
        <v>26</v>
      </c>
    </row>
    <row r="13" spans="1:5" x14ac:dyDescent="0.3">
      <c r="A13" t="s">
        <v>141</v>
      </c>
      <c r="B13">
        <v>93</v>
      </c>
      <c r="D13" t="s">
        <v>141</v>
      </c>
      <c r="E13">
        <v>33</v>
      </c>
    </row>
    <row r="14" spans="1:5" x14ac:dyDescent="0.3">
      <c r="A14" t="s">
        <v>142</v>
      </c>
      <c r="B14">
        <v>74</v>
      </c>
      <c r="D14" t="s">
        <v>142</v>
      </c>
      <c r="E14">
        <v>26</v>
      </c>
    </row>
    <row r="15" spans="1:5" x14ac:dyDescent="0.3">
      <c r="A15" t="s">
        <v>143</v>
      </c>
      <c r="B15">
        <v>46</v>
      </c>
      <c r="D15" t="s">
        <v>143</v>
      </c>
      <c r="E15">
        <v>16</v>
      </c>
    </row>
    <row r="16" spans="1:5" x14ac:dyDescent="0.3">
      <c r="B16" s="48">
        <f>SUM(B12:B15)</f>
        <v>268</v>
      </c>
      <c r="E16" s="48">
        <f>SUM(E12:E15)</f>
        <v>101</v>
      </c>
    </row>
  </sheetData>
  <mergeCells count="1">
    <mergeCell ref="A10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A6A4-AB19-4E87-BC6C-2F0D5D23719D}">
  <dimension ref="A1:P66"/>
  <sheetViews>
    <sheetView topLeftCell="F28" zoomScale="118" zoomScaleNormal="118" workbookViewId="0">
      <selection activeCell="L21" sqref="L21"/>
    </sheetView>
  </sheetViews>
  <sheetFormatPr defaultRowHeight="14.4" x14ac:dyDescent="0.3"/>
  <cols>
    <col min="1" max="1" width="29.5546875" customWidth="1"/>
    <col min="2" max="2" width="21" customWidth="1"/>
    <col min="4" max="4" width="15.6640625" customWidth="1"/>
    <col min="5" max="5" width="15.88671875" customWidth="1"/>
    <col min="6" max="6" width="13.6640625" customWidth="1"/>
    <col min="7" max="7" width="11.88671875" customWidth="1"/>
    <col min="10" max="10" width="14" customWidth="1"/>
    <col min="11" max="11" width="7.77734375" hidden="1" customWidth="1"/>
    <col min="12" max="12" width="17.5546875" customWidth="1"/>
    <col min="13" max="13" width="15" customWidth="1"/>
    <col min="14" max="14" width="5.77734375" customWidth="1"/>
    <col min="15" max="15" width="43" customWidth="1"/>
  </cols>
  <sheetData>
    <row r="1" spans="1:16" x14ac:dyDescent="0.3">
      <c r="A1" s="30" t="s">
        <v>126</v>
      </c>
      <c r="B1" s="29" t="s">
        <v>116</v>
      </c>
      <c r="D1" t="s">
        <v>127</v>
      </c>
      <c r="E1" t="s">
        <v>116</v>
      </c>
      <c r="H1" s="28" t="s">
        <v>17</v>
      </c>
      <c r="I1" s="27" t="s">
        <v>75</v>
      </c>
      <c r="L1" t="s">
        <v>128</v>
      </c>
      <c r="M1" t="s">
        <v>75</v>
      </c>
      <c r="O1" t="s">
        <v>121</v>
      </c>
      <c r="P1" t="s">
        <v>75</v>
      </c>
    </row>
    <row r="2" spans="1:16" x14ac:dyDescent="0.3">
      <c r="A2" s="31" t="s">
        <v>0</v>
      </c>
      <c r="B2" t="s">
        <v>117</v>
      </c>
      <c r="C2" t="s">
        <v>17</v>
      </c>
      <c r="D2" t="s">
        <v>0</v>
      </c>
      <c r="E2">
        <v>3</v>
      </c>
      <c r="H2" s="26" t="s">
        <v>0</v>
      </c>
      <c r="I2" s="27">
        <v>6</v>
      </c>
      <c r="L2" t="s">
        <v>30</v>
      </c>
      <c r="M2">
        <v>358</v>
      </c>
      <c r="O2" t="s">
        <v>8</v>
      </c>
      <c r="P2">
        <v>25</v>
      </c>
    </row>
    <row r="3" spans="1:16" x14ac:dyDescent="0.3">
      <c r="A3" s="32" t="s">
        <v>48</v>
      </c>
      <c r="B3" s="29">
        <v>2</v>
      </c>
      <c r="D3" t="s">
        <v>0</v>
      </c>
      <c r="E3">
        <v>3</v>
      </c>
      <c r="H3" s="26" t="s">
        <v>1</v>
      </c>
      <c r="I3" s="27">
        <f ca="1">SUMIF(A2:B104,Table24[[#This Row],[Column1]],B2:B104)</f>
        <v>3</v>
      </c>
      <c r="L3" t="s">
        <v>6</v>
      </c>
      <c r="M3">
        <v>33</v>
      </c>
      <c r="O3" t="s">
        <v>4</v>
      </c>
      <c r="P3">
        <v>23</v>
      </c>
    </row>
    <row r="4" spans="1:16" x14ac:dyDescent="0.3">
      <c r="A4" s="31" t="s">
        <v>45</v>
      </c>
      <c r="B4" s="29">
        <v>2</v>
      </c>
      <c r="D4" t="s">
        <v>1</v>
      </c>
      <c r="E4">
        <v>1</v>
      </c>
      <c r="H4" s="26" t="s">
        <v>48</v>
      </c>
      <c r="I4" s="27">
        <f ca="1">SUMIF(A2:B104,Table24[[#This Row],[Column1]],B2:B104)</f>
        <v>7</v>
      </c>
      <c r="L4" t="s">
        <v>8</v>
      </c>
      <c r="M4">
        <v>25</v>
      </c>
      <c r="O4" t="s">
        <v>5</v>
      </c>
      <c r="P4">
        <v>18</v>
      </c>
    </row>
    <row r="5" spans="1:16" x14ac:dyDescent="0.3">
      <c r="A5" s="31" t="s">
        <v>4</v>
      </c>
      <c r="B5" s="29">
        <v>5</v>
      </c>
      <c r="D5" t="s">
        <v>1</v>
      </c>
      <c r="E5">
        <v>1</v>
      </c>
      <c r="H5" s="26" t="s">
        <v>89</v>
      </c>
      <c r="I5" s="27">
        <f ca="1">SUMIF(A2:B104,Table24[[#This Row],[Column1]],B2:B104)</f>
        <v>6</v>
      </c>
      <c r="L5" t="s">
        <v>4</v>
      </c>
      <c r="M5">
        <v>23</v>
      </c>
      <c r="O5" t="s">
        <v>43</v>
      </c>
      <c r="P5">
        <v>15</v>
      </c>
    </row>
    <row r="6" spans="1:16" x14ac:dyDescent="0.3">
      <c r="A6" s="31" t="s">
        <v>44</v>
      </c>
      <c r="B6" s="29">
        <v>3</v>
      </c>
      <c r="D6" t="s">
        <v>1</v>
      </c>
      <c r="E6">
        <v>1</v>
      </c>
      <c r="H6" s="26" t="s">
        <v>2</v>
      </c>
      <c r="I6" s="27">
        <f ca="1">SUMIF(A2:B104,Table24[[#This Row],[Column1]],B2:B104)</f>
        <v>3</v>
      </c>
      <c r="L6" t="s">
        <v>5</v>
      </c>
      <c r="M6">
        <v>18</v>
      </c>
      <c r="O6" t="s">
        <v>50</v>
      </c>
      <c r="P6">
        <v>14</v>
      </c>
    </row>
    <row r="7" spans="1:16" x14ac:dyDescent="0.3">
      <c r="A7" s="31" t="s">
        <v>5</v>
      </c>
      <c r="B7" s="29">
        <v>6</v>
      </c>
      <c r="D7" t="s">
        <v>48</v>
      </c>
      <c r="E7">
        <v>2</v>
      </c>
      <c r="H7" s="26" t="s">
        <v>45</v>
      </c>
      <c r="I7" s="27">
        <f ca="1">SUMIF(A2:B104,Table24[[#This Row],[Column1]],B2:B104)</f>
        <v>9</v>
      </c>
      <c r="L7" t="s">
        <v>43</v>
      </c>
      <c r="M7">
        <v>15</v>
      </c>
      <c r="O7" t="s">
        <v>9</v>
      </c>
      <c r="P7">
        <v>13</v>
      </c>
    </row>
    <row r="8" spans="1:16" x14ac:dyDescent="0.3">
      <c r="A8" s="31" t="s">
        <v>47</v>
      </c>
      <c r="B8" s="29">
        <v>2</v>
      </c>
      <c r="D8" t="s">
        <v>101</v>
      </c>
      <c r="E8">
        <v>5</v>
      </c>
      <c r="H8" s="26" t="s">
        <v>3</v>
      </c>
      <c r="I8" s="27">
        <f ca="1">SUMIF(A2:B104,Table24[[#This Row],[Column1]],B2:B104)</f>
        <v>1</v>
      </c>
      <c r="L8" t="s">
        <v>50</v>
      </c>
      <c r="M8">
        <v>14</v>
      </c>
      <c r="O8" t="s">
        <v>64</v>
      </c>
      <c r="P8">
        <v>12</v>
      </c>
    </row>
    <row r="9" spans="1:16" x14ac:dyDescent="0.3">
      <c r="A9" s="32" t="s">
        <v>50</v>
      </c>
      <c r="B9" s="29">
        <v>13</v>
      </c>
      <c r="D9" t="s">
        <v>89</v>
      </c>
      <c r="E9">
        <v>6</v>
      </c>
      <c r="H9" s="26" t="s">
        <v>4</v>
      </c>
      <c r="I9" s="27">
        <f ca="1">SUMIF(A2:B104,Table24[[#This Row],[Column1]],B2:B104)</f>
        <v>23</v>
      </c>
      <c r="L9" t="s">
        <v>9</v>
      </c>
      <c r="M9">
        <v>13</v>
      </c>
      <c r="O9" t="s">
        <v>55</v>
      </c>
      <c r="P9">
        <v>11</v>
      </c>
    </row>
    <row r="10" spans="1:16" x14ac:dyDescent="0.3">
      <c r="A10" s="31" t="s">
        <v>52</v>
      </c>
      <c r="B10" s="29">
        <v>2</v>
      </c>
      <c r="D10" t="s">
        <v>2</v>
      </c>
      <c r="E10">
        <v>3</v>
      </c>
      <c r="H10" s="26" t="s">
        <v>105</v>
      </c>
      <c r="I10" s="27">
        <f ca="1">SUMIF(A2:B104,Table24[[#This Row],[Column1]],B2:B104)</f>
        <v>1</v>
      </c>
      <c r="L10" t="s">
        <v>64</v>
      </c>
      <c r="M10">
        <v>12</v>
      </c>
      <c r="O10" t="s">
        <v>45</v>
      </c>
      <c r="P10">
        <v>9</v>
      </c>
    </row>
    <row r="11" spans="1:16" x14ac:dyDescent="0.3">
      <c r="A11" s="31" t="s">
        <v>64</v>
      </c>
      <c r="B11" s="29">
        <v>4</v>
      </c>
      <c r="D11" t="s">
        <v>45</v>
      </c>
      <c r="E11">
        <v>2</v>
      </c>
      <c r="H11" s="26" t="s">
        <v>44</v>
      </c>
      <c r="I11" s="27">
        <f ca="1">SUMIF(A2:B104,Table24[[#This Row],[Column1]],B2:B104)</f>
        <v>3</v>
      </c>
      <c r="L11" t="s">
        <v>55</v>
      </c>
      <c r="M11">
        <v>11</v>
      </c>
      <c r="O11" t="s">
        <v>81</v>
      </c>
      <c r="P11">
        <v>9</v>
      </c>
    </row>
    <row r="12" spans="1:16" x14ac:dyDescent="0.3">
      <c r="A12" s="31" t="s">
        <v>8</v>
      </c>
      <c r="B12" s="29">
        <v>2</v>
      </c>
      <c r="D12" t="s">
        <v>102</v>
      </c>
      <c r="E12">
        <v>1</v>
      </c>
      <c r="H12" s="26" t="s">
        <v>100</v>
      </c>
      <c r="I12" s="27">
        <f ca="1">SUMIF(A2:B104,Table24[[#This Row],[Column1]],B2:B104)</f>
        <v>2</v>
      </c>
      <c r="L12" t="s">
        <v>45</v>
      </c>
      <c r="M12">
        <v>9</v>
      </c>
      <c r="O12" t="s">
        <v>48</v>
      </c>
      <c r="P12">
        <v>7</v>
      </c>
    </row>
    <row r="13" spans="1:16" x14ac:dyDescent="0.3">
      <c r="A13" s="32" t="s">
        <v>42</v>
      </c>
      <c r="B13" s="29">
        <v>6</v>
      </c>
      <c r="D13" t="s">
        <v>45</v>
      </c>
      <c r="E13">
        <v>6</v>
      </c>
      <c r="H13" s="26" t="s">
        <v>5</v>
      </c>
      <c r="I13" s="27">
        <f ca="1">SUMIF(A2:B104,Table24[[#This Row],[Column1]],B2:B104)</f>
        <v>18</v>
      </c>
      <c r="L13" t="s">
        <v>81</v>
      </c>
      <c r="M13">
        <v>9</v>
      </c>
      <c r="O13" t="s">
        <v>96</v>
      </c>
      <c r="P13">
        <v>7</v>
      </c>
    </row>
    <row r="14" spans="1:16" x14ac:dyDescent="0.3">
      <c r="A14" s="31" t="s">
        <v>41</v>
      </c>
      <c r="B14" s="29">
        <v>3</v>
      </c>
      <c r="D14" t="s">
        <v>3</v>
      </c>
      <c r="E14">
        <v>1</v>
      </c>
      <c r="H14" s="26" t="s">
        <v>47</v>
      </c>
      <c r="I14" s="27">
        <f ca="1">SUMIF(A2:B104,Table24[[#This Row],[Column1]],B2:B104)</f>
        <v>2</v>
      </c>
      <c r="L14" t="s">
        <v>48</v>
      </c>
      <c r="M14">
        <v>7</v>
      </c>
      <c r="O14" t="s">
        <v>10</v>
      </c>
      <c r="P14">
        <v>7</v>
      </c>
    </row>
    <row r="15" spans="1:16" x14ac:dyDescent="0.3">
      <c r="A15" s="32" t="s">
        <v>46</v>
      </c>
      <c r="B15" s="29">
        <v>4</v>
      </c>
      <c r="D15" t="s">
        <v>4</v>
      </c>
      <c r="E15">
        <v>5</v>
      </c>
      <c r="H15" s="26" t="s">
        <v>50</v>
      </c>
      <c r="I15" s="54">
        <f ca="1">SUMIF(A2:B104,Table24[[#This Row],[Column1]],B2:B104)</f>
        <v>14</v>
      </c>
      <c r="L15" t="s">
        <v>96</v>
      </c>
      <c r="M15">
        <v>7</v>
      </c>
      <c r="O15" t="s">
        <v>89</v>
      </c>
      <c r="P15">
        <v>6</v>
      </c>
    </row>
    <row r="16" spans="1:16" x14ac:dyDescent="0.3">
      <c r="A16" s="31" t="s">
        <v>55</v>
      </c>
      <c r="B16" s="29">
        <v>2</v>
      </c>
      <c r="D16" t="s">
        <v>4</v>
      </c>
      <c r="E16">
        <v>18</v>
      </c>
      <c r="H16" s="26" t="s">
        <v>97</v>
      </c>
      <c r="I16" s="54">
        <f ca="1">SUMIF(A2:B104,Table24[[#This Row],[Column1]],B2:B104)</f>
        <v>2</v>
      </c>
      <c r="L16" t="s">
        <v>10</v>
      </c>
      <c r="M16">
        <v>7</v>
      </c>
      <c r="O16" t="s">
        <v>42</v>
      </c>
      <c r="P16">
        <v>6</v>
      </c>
    </row>
    <row r="17" spans="1:16" x14ac:dyDescent="0.3">
      <c r="A17" s="32" t="s">
        <v>53</v>
      </c>
      <c r="B17" s="29">
        <v>2</v>
      </c>
      <c r="D17" t="s">
        <v>105</v>
      </c>
      <c r="E17">
        <v>1</v>
      </c>
      <c r="H17" s="26" t="s">
        <v>96</v>
      </c>
      <c r="I17" s="54">
        <f ca="1">SUMIF(A2:B104,Table24[[#This Row],[Column1]],B2:B104)</f>
        <v>7</v>
      </c>
      <c r="L17" t="s">
        <v>0</v>
      </c>
      <c r="M17">
        <v>6</v>
      </c>
      <c r="O17" t="s">
        <v>0</v>
      </c>
      <c r="P17">
        <v>6</v>
      </c>
    </row>
    <row r="18" spans="1:16" x14ac:dyDescent="0.3">
      <c r="A18" s="33" t="s">
        <v>43</v>
      </c>
      <c r="B18" s="29">
        <v>9</v>
      </c>
      <c r="D18" t="s">
        <v>44</v>
      </c>
      <c r="E18">
        <v>3</v>
      </c>
      <c r="H18" s="26" t="s">
        <v>106</v>
      </c>
      <c r="I18" s="54">
        <f ca="1">SUMIF(A2:B104,Table24[[#This Row],[Column1]],B2:B104)</f>
        <v>2</v>
      </c>
      <c r="L18" t="s">
        <v>89</v>
      </c>
      <c r="M18">
        <v>6</v>
      </c>
      <c r="O18" t="s">
        <v>60</v>
      </c>
      <c r="P18">
        <v>5</v>
      </c>
    </row>
    <row r="19" spans="1:16" x14ac:dyDescent="0.3">
      <c r="A19" s="31" t="s">
        <v>60</v>
      </c>
      <c r="B19" s="29">
        <v>2</v>
      </c>
      <c r="D19" t="s">
        <v>100</v>
      </c>
      <c r="E19">
        <v>2</v>
      </c>
      <c r="H19" s="26" t="s">
        <v>82</v>
      </c>
      <c r="I19" s="54">
        <f ca="1">SUMIF(A2:B104,Table24[[#This Row],[Column1]],B2:B104)</f>
        <v>4</v>
      </c>
      <c r="L19" t="s">
        <v>42</v>
      </c>
      <c r="M19">
        <v>6</v>
      </c>
      <c r="O19" t="s">
        <v>82</v>
      </c>
      <c r="P19">
        <v>4</v>
      </c>
    </row>
    <row r="20" spans="1:16" x14ac:dyDescent="0.3">
      <c r="A20" s="31" t="s">
        <v>61</v>
      </c>
      <c r="B20" s="29">
        <v>1</v>
      </c>
      <c r="D20" t="s">
        <v>5</v>
      </c>
      <c r="E20">
        <v>6</v>
      </c>
      <c r="H20" s="26" t="s">
        <v>98</v>
      </c>
      <c r="I20" s="54">
        <f ca="1">SUMIF(A2:B104,Table24[[#This Row],[Column1]],B2:B104)</f>
        <v>3</v>
      </c>
      <c r="L20" t="s">
        <v>60</v>
      </c>
      <c r="M20">
        <v>5</v>
      </c>
      <c r="O20" t="s">
        <v>46</v>
      </c>
      <c r="P20">
        <v>4</v>
      </c>
    </row>
    <row r="21" spans="1:16" x14ac:dyDescent="0.3">
      <c r="A21" s="34" t="s">
        <v>30</v>
      </c>
      <c r="B21" s="29">
        <v>104</v>
      </c>
      <c r="D21" t="s">
        <v>5</v>
      </c>
      <c r="E21">
        <v>4</v>
      </c>
      <c r="H21" s="26" t="s">
        <v>52</v>
      </c>
      <c r="I21" s="54">
        <f ca="1">SUMIF(A2:B104,Table24[[#This Row],[Column1]],B2:B104)</f>
        <v>2</v>
      </c>
      <c r="L21" s="27" t="s">
        <v>82</v>
      </c>
      <c r="M21">
        <v>4</v>
      </c>
      <c r="O21" t="s">
        <v>1</v>
      </c>
      <c r="P21">
        <v>3</v>
      </c>
    </row>
    <row r="22" spans="1:16" x14ac:dyDescent="0.3">
      <c r="A22" s="39" t="s">
        <v>1</v>
      </c>
      <c r="B22">
        <v>1</v>
      </c>
      <c r="D22" t="s">
        <v>5</v>
      </c>
      <c r="E22">
        <v>8</v>
      </c>
      <c r="H22" s="26" t="s">
        <v>104</v>
      </c>
      <c r="I22" s="54">
        <f ca="1">SUMIF(A2:B104,Table24[[#This Row],[Column1]],B2:B104)</f>
        <v>2</v>
      </c>
      <c r="L22" t="s">
        <v>46</v>
      </c>
      <c r="M22">
        <v>4</v>
      </c>
      <c r="O22" t="s">
        <v>2</v>
      </c>
      <c r="P22">
        <v>3</v>
      </c>
    </row>
    <row r="23" spans="1:16" x14ac:dyDescent="0.3">
      <c r="A23" s="40" t="s">
        <v>101</v>
      </c>
      <c r="B23">
        <v>5</v>
      </c>
      <c r="D23" t="s">
        <v>47</v>
      </c>
      <c r="E23">
        <v>2</v>
      </c>
      <c r="H23" s="26" t="s">
        <v>30</v>
      </c>
      <c r="I23" s="54">
        <f ca="1">SUMIF(A2:B104,Table24[[#This Row],[Column1]],B2:B104)</f>
        <v>358</v>
      </c>
      <c r="L23" t="s">
        <v>1</v>
      </c>
      <c r="M23">
        <v>3</v>
      </c>
      <c r="O23" t="s">
        <v>44</v>
      </c>
      <c r="P23">
        <v>3</v>
      </c>
    </row>
    <row r="24" spans="1:16" x14ac:dyDescent="0.3">
      <c r="A24" s="41" t="s">
        <v>89</v>
      </c>
      <c r="B24">
        <v>6</v>
      </c>
      <c r="D24" t="s">
        <v>50</v>
      </c>
      <c r="E24">
        <v>13</v>
      </c>
      <c r="H24" s="26" t="s">
        <v>6</v>
      </c>
      <c r="I24" s="54">
        <f ca="1">SUMIF(A2:B104,Table24[[#This Row],[Column1]],B2:B104)</f>
        <v>33</v>
      </c>
      <c r="L24" t="s">
        <v>2</v>
      </c>
      <c r="M24">
        <v>3</v>
      </c>
      <c r="O24" t="s">
        <v>98</v>
      </c>
      <c r="P24">
        <v>3</v>
      </c>
    </row>
    <row r="25" spans="1:16" x14ac:dyDescent="0.3">
      <c r="A25" s="39" t="s">
        <v>102</v>
      </c>
      <c r="B25">
        <v>1</v>
      </c>
      <c r="D25" t="s">
        <v>50</v>
      </c>
      <c r="E25">
        <v>1</v>
      </c>
      <c r="H25" s="26" t="s">
        <v>64</v>
      </c>
      <c r="I25" s="54">
        <f ca="1">SUMIF(A2:B104,Table24[[#This Row],[Column1]],B2:B104)</f>
        <v>12</v>
      </c>
      <c r="L25" t="s">
        <v>44</v>
      </c>
      <c r="M25">
        <v>3</v>
      </c>
      <c r="O25" t="s">
        <v>41</v>
      </c>
      <c r="P25">
        <v>3</v>
      </c>
    </row>
    <row r="26" spans="1:16" x14ac:dyDescent="0.3">
      <c r="A26" s="41" t="s">
        <v>105</v>
      </c>
      <c r="B26">
        <v>1</v>
      </c>
      <c r="D26" t="s">
        <v>97</v>
      </c>
      <c r="E26">
        <v>2</v>
      </c>
      <c r="H26" s="26" t="s">
        <v>8</v>
      </c>
      <c r="I26" s="54">
        <f ca="1">SUMIF(A2:B104,Table24[[#This Row],[Column1]],B2:B104)</f>
        <v>25</v>
      </c>
      <c r="L26" t="s">
        <v>98</v>
      </c>
      <c r="M26">
        <v>3</v>
      </c>
      <c r="O26" t="s">
        <v>53</v>
      </c>
      <c r="P26">
        <v>3</v>
      </c>
    </row>
    <row r="27" spans="1:16" x14ac:dyDescent="0.3">
      <c r="A27" s="38" t="s">
        <v>100</v>
      </c>
      <c r="B27">
        <v>2</v>
      </c>
      <c r="D27" t="s">
        <v>96</v>
      </c>
      <c r="E27">
        <v>7</v>
      </c>
      <c r="H27" s="26" t="s">
        <v>9</v>
      </c>
      <c r="I27" s="54">
        <f ca="1">SUMIF(A2:B104,Table24[[#This Row],[Column1]],B2:B104)</f>
        <v>13</v>
      </c>
      <c r="L27" t="s">
        <v>41</v>
      </c>
      <c r="M27">
        <v>3</v>
      </c>
      <c r="O27" t="s">
        <v>100</v>
      </c>
      <c r="P27">
        <v>2</v>
      </c>
    </row>
    <row r="28" spans="1:16" x14ac:dyDescent="0.3">
      <c r="A28" s="42" t="s">
        <v>5</v>
      </c>
      <c r="B28">
        <v>4</v>
      </c>
      <c r="D28" t="s">
        <v>106</v>
      </c>
      <c r="E28">
        <v>2</v>
      </c>
      <c r="H28" s="26" t="s">
        <v>42</v>
      </c>
      <c r="I28" s="54">
        <f ca="1">SUMIF(A2:B104,Table24[[#This Row],[Column1]],B2:B104)</f>
        <v>6</v>
      </c>
      <c r="L28" t="s">
        <v>53</v>
      </c>
      <c r="M28">
        <v>3</v>
      </c>
      <c r="O28" t="s">
        <v>47</v>
      </c>
      <c r="P28">
        <v>2</v>
      </c>
    </row>
    <row r="29" spans="1:16" x14ac:dyDescent="0.3">
      <c r="A29" s="42" t="s">
        <v>97</v>
      </c>
      <c r="B29">
        <v>2</v>
      </c>
      <c r="D29" t="s">
        <v>82</v>
      </c>
      <c r="E29">
        <v>4</v>
      </c>
      <c r="H29" s="26" t="s">
        <v>10</v>
      </c>
      <c r="I29" s="54">
        <f ca="1">SUMIF(A2:B104,Table24[[#This Row],[Column1]],B2:B104)</f>
        <v>7</v>
      </c>
      <c r="L29" t="s">
        <v>100</v>
      </c>
      <c r="M29">
        <v>2</v>
      </c>
      <c r="O29" t="s">
        <v>97</v>
      </c>
      <c r="P29">
        <v>2</v>
      </c>
    </row>
    <row r="30" spans="1:16" x14ac:dyDescent="0.3">
      <c r="A30" s="42" t="s">
        <v>96</v>
      </c>
      <c r="B30">
        <v>7</v>
      </c>
      <c r="D30" t="s">
        <v>98</v>
      </c>
      <c r="E30">
        <v>3</v>
      </c>
      <c r="H30" s="26" t="s">
        <v>41</v>
      </c>
      <c r="I30" s="54">
        <f ca="1">SUMIF(A2:B104,Table24[[#This Row],[Column1]],B2:B104)</f>
        <v>3</v>
      </c>
      <c r="L30" t="s">
        <v>47</v>
      </c>
      <c r="M30">
        <v>2</v>
      </c>
      <c r="O30" t="s">
        <v>106</v>
      </c>
      <c r="P30">
        <v>2</v>
      </c>
    </row>
    <row r="31" spans="1:16" x14ac:dyDescent="0.3">
      <c r="A31" s="38" t="s">
        <v>106</v>
      </c>
      <c r="B31">
        <v>2</v>
      </c>
      <c r="D31" t="s">
        <v>52</v>
      </c>
      <c r="E31">
        <v>2</v>
      </c>
      <c r="H31" s="26" t="s">
        <v>76</v>
      </c>
      <c r="I31" s="54">
        <f ca="1">SUMIF(A2:B104,Table24[[#This Row],[Column1]],B2:B104)</f>
        <v>1</v>
      </c>
      <c r="L31" t="s">
        <v>97</v>
      </c>
      <c r="M31">
        <v>2</v>
      </c>
      <c r="O31" t="s">
        <v>52</v>
      </c>
      <c r="P31">
        <v>2</v>
      </c>
    </row>
    <row r="32" spans="1:16" x14ac:dyDescent="0.3">
      <c r="A32" s="41" t="s">
        <v>98</v>
      </c>
      <c r="B32">
        <v>3</v>
      </c>
      <c r="D32" t="s">
        <v>104</v>
      </c>
      <c r="E32">
        <v>1</v>
      </c>
      <c r="H32" s="26" t="s">
        <v>46</v>
      </c>
      <c r="I32" s="54">
        <f ca="1">SUMIF(A2:B104,Table24[[#This Row],[Column1]],B2:B104)</f>
        <v>4</v>
      </c>
      <c r="L32" t="s">
        <v>106</v>
      </c>
      <c r="M32">
        <v>2</v>
      </c>
      <c r="O32" t="s">
        <v>104</v>
      </c>
      <c r="P32">
        <v>2</v>
      </c>
    </row>
    <row r="33" spans="1:16" x14ac:dyDescent="0.3">
      <c r="A33" s="41" t="s">
        <v>104</v>
      </c>
      <c r="B33">
        <v>1</v>
      </c>
      <c r="D33" t="s">
        <v>86</v>
      </c>
      <c r="E33">
        <v>1</v>
      </c>
      <c r="H33" s="26" t="s">
        <v>55</v>
      </c>
      <c r="I33" s="54">
        <f ca="1">SUMIF(A2:B104,Table24[[#This Row],[Column1]],B2:B104)</f>
        <v>11</v>
      </c>
      <c r="L33" t="s">
        <v>52</v>
      </c>
      <c r="M33">
        <v>2</v>
      </c>
      <c r="O33" t="s">
        <v>3</v>
      </c>
      <c r="P33">
        <v>1</v>
      </c>
    </row>
    <row r="34" spans="1:16" x14ac:dyDescent="0.3">
      <c r="A34" s="41" t="s">
        <v>6</v>
      </c>
      <c r="B34">
        <v>9</v>
      </c>
      <c r="C34">
        <v>9</v>
      </c>
      <c r="D34" t="s">
        <v>30</v>
      </c>
      <c r="E34">
        <v>104</v>
      </c>
      <c r="H34" s="26" t="s">
        <v>53</v>
      </c>
      <c r="I34" s="54">
        <f ca="1">SUMIF(A2:B104,Table24[[#This Row],[Column1]],B2:B104)</f>
        <v>3</v>
      </c>
      <c r="L34" t="s">
        <v>104</v>
      </c>
      <c r="M34">
        <v>2</v>
      </c>
      <c r="O34" t="s">
        <v>105</v>
      </c>
      <c r="P34">
        <v>1</v>
      </c>
    </row>
    <row r="35" spans="1:16" x14ac:dyDescent="0.3">
      <c r="A35" s="41" t="s">
        <v>7</v>
      </c>
      <c r="B35">
        <v>4</v>
      </c>
      <c r="D35" t="s">
        <v>30</v>
      </c>
      <c r="E35">
        <v>47</v>
      </c>
      <c r="H35" s="26" t="s">
        <v>43</v>
      </c>
      <c r="I35" s="54">
        <f ca="1">SUMIF(A2:B104,Table24[[#This Row],[Column1]],B2:B104)</f>
        <v>15</v>
      </c>
      <c r="L35" t="s">
        <v>3</v>
      </c>
      <c r="M35">
        <v>1</v>
      </c>
      <c r="O35" t="s">
        <v>76</v>
      </c>
      <c r="P35">
        <v>1</v>
      </c>
    </row>
    <row r="36" spans="1:16" x14ac:dyDescent="0.3">
      <c r="A36" s="41" t="s">
        <v>8</v>
      </c>
      <c r="B36">
        <v>2</v>
      </c>
      <c r="D36" t="s">
        <v>30</v>
      </c>
      <c r="E36">
        <v>106</v>
      </c>
      <c r="H36" s="26" t="s">
        <v>81</v>
      </c>
      <c r="I36" s="54">
        <f ca="1">SUMIF(A2:B104,Table24[[#This Row],[Column1]],B2:B104)</f>
        <v>9</v>
      </c>
      <c r="L36" t="s">
        <v>105</v>
      </c>
      <c r="M36">
        <v>1</v>
      </c>
      <c r="O36" t="s">
        <v>61</v>
      </c>
      <c r="P36">
        <v>1</v>
      </c>
    </row>
    <row r="37" spans="1:16" x14ac:dyDescent="0.3">
      <c r="A37" s="38" t="s">
        <v>53</v>
      </c>
      <c r="B37">
        <v>1</v>
      </c>
      <c r="D37" t="s">
        <v>30</v>
      </c>
      <c r="E37">
        <v>101</v>
      </c>
      <c r="H37" s="26" t="s">
        <v>60</v>
      </c>
      <c r="I37" s="54">
        <f ca="1">SUMIF(A2:B104,Table24[[#This Row],[Column1]],B2:B104)</f>
        <v>5</v>
      </c>
      <c r="L37" t="s">
        <v>76</v>
      </c>
      <c r="M37">
        <v>1</v>
      </c>
    </row>
    <row r="38" spans="1:16" x14ac:dyDescent="0.3">
      <c r="A38" s="41" t="s">
        <v>81</v>
      </c>
      <c r="B38">
        <v>1</v>
      </c>
      <c r="D38" t="s">
        <v>6</v>
      </c>
      <c r="E38">
        <v>9</v>
      </c>
      <c r="H38" s="26" t="s">
        <v>61</v>
      </c>
      <c r="I38" s="54">
        <f ca="1">SUMIF(A2:B104,Table24[[#This Row],[Column1]],B2:B104)</f>
        <v>1</v>
      </c>
      <c r="L38" t="s">
        <v>61</v>
      </c>
      <c r="M38">
        <v>1</v>
      </c>
    </row>
    <row r="39" spans="1:16" x14ac:dyDescent="0.3">
      <c r="A39" s="41" t="s">
        <v>99</v>
      </c>
      <c r="B39">
        <v>3</v>
      </c>
      <c r="D39" t="s">
        <v>6</v>
      </c>
      <c r="E39">
        <v>15</v>
      </c>
      <c r="H39" s="28"/>
      <c r="I39" s="54"/>
    </row>
    <row r="40" spans="1:16" x14ac:dyDescent="0.3">
      <c r="A40" s="41" t="s">
        <v>30</v>
      </c>
      <c r="B40">
        <v>47</v>
      </c>
      <c r="D40" t="s">
        <v>77</v>
      </c>
      <c r="E40">
        <v>9</v>
      </c>
      <c r="H40" s="28"/>
      <c r="I40" s="54"/>
    </row>
    <row r="41" spans="1:16" x14ac:dyDescent="0.3">
      <c r="A41" s="35" t="s">
        <v>0</v>
      </c>
      <c r="B41">
        <v>3</v>
      </c>
      <c r="D41" t="s">
        <v>64</v>
      </c>
      <c r="E41">
        <v>4</v>
      </c>
    </row>
    <row r="42" spans="1:16" x14ac:dyDescent="0.3">
      <c r="A42" s="35" t="s">
        <v>1</v>
      </c>
      <c r="B42">
        <v>1</v>
      </c>
      <c r="D42" t="s">
        <v>7</v>
      </c>
      <c r="E42">
        <v>4</v>
      </c>
    </row>
    <row r="43" spans="1:16" x14ac:dyDescent="0.3">
      <c r="A43" s="35" t="s">
        <v>2</v>
      </c>
      <c r="B43">
        <v>3</v>
      </c>
      <c r="D43" t="s">
        <v>7</v>
      </c>
      <c r="E43">
        <v>4</v>
      </c>
    </row>
    <row r="44" spans="1:16" x14ac:dyDescent="0.3">
      <c r="A44" s="35" t="s">
        <v>3</v>
      </c>
      <c r="B44">
        <v>1</v>
      </c>
      <c r="D44" t="s">
        <v>8</v>
      </c>
      <c r="E44">
        <v>2</v>
      </c>
    </row>
    <row r="45" spans="1:16" x14ac:dyDescent="0.3">
      <c r="A45" s="35" t="s">
        <v>4</v>
      </c>
      <c r="B45">
        <v>18</v>
      </c>
      <c r="D45" t="s">
        <v>8</v>
      </c>
      <c r="E45">
        <v>2</v>
      </c>
    </row>
    <row r="46" spans="1:16" x14ac:dyDescent="0.3">
      <c r="A46" s="12" t="s">
        <v>5</v>
      </c>
      <c r="B46">
        <v>8</v>
      </c>
      <c r="D46" t="s">
        <v>8</v>
      </c>
      <c r="E46">
        <v>18</v>
      </c>
    </row>
    <row r="47" spans="1:16" x14ac:dyDescent="0.3">
      <c r="A47" s="12" t="s">
        <v>6</v>
      </c>
      <c r="B47">
        <v>15</v>
      </c>
      <c r="D47" t="s">
        <v>78</v>
      </c>
      <c r="E47">
        <v>3</v>
      </c>
    </row>
    <row r="48" spans="1:16" x14ac:dyDescent="0.3">
      <c r="A48" s="12" t="s">
        <v>7</v>
      </c>
      <c r="B48">
        <v>4</v>
      </c>
      <c r="D48" t="s">
        <v>9</v>
      </c>
      <c r="E48">
        <v>13</v>
      </c>
    </row>
    <row r="49" spans="1:5" x14ac:dyDescent="0.3">
      <c r="A49" s="12" t="s">
        <v>8</v>
      </c>
      <c r="B49">
        <v>18</v>
      </c>
      <c r="D49" t="s">
        <v>42</v>
      </c>
      <c r="E49">
        <v>6</v>
      </c>
    </row>
    <row r="50" spans="1:5" x14ac:dyDescent="0.3">
      <c r="A50" s="12" t="s">
        <v>9</v>
      </c>
      <c r="B50">
        <v>13</v>
      </c>
      <c r="D50" t="s">
        <v>10</v>
      </c>
      <c r="E50">
        <v>6</v>
      </c>
    </row>
    <row r="51" spans="1:5" x14ac:dyDescent="0.3">
      <c r="A51" s="12" t="s">
        <v>10</v>
      </c>
      <c r="B51">
        <v>6</v>
      </c>
      <c r="D51" s="55" t="s">
        <v>10</v>
      </c>
      <c r="E51" s="17">
        <v>1</v>
      </c>
    </row>
    <row r="52" spans="1:5" x14ac:dyDescent="0.3">
      <c r="A52" s="12" t="s">
        <v>16</v>
      </c>
      <c r="B52">
        <v>3</v>
      </c>
      <c r="D52" t="s">
        <v>41</v>
      </c>
      <c r="E52">
        <v>3</v>
      </c>
    </row>
    <row r="53" spans="1:5" x14ac:dyDescent="0.3">
      <c r="A53" s="36" t="s">
        <v>30</v>
      </c>
      <c r="B53">
        <v>106</v>
      </c>
      <c r="D53" t="s">
        <v>76</v>
      </c>
      <c r="E53">
        <v>1</v>
      </c>
    </row>
    <row r="54" spans="1:5" x14ac:dyDescent="0.3">
      <c r="A54" s="43" t="s">
        <v>55</v>
      </c>
      <c r="B54">
        <v>9</v>
      </c>
      <c r="D54" t="s">
        <v>46</v>
      </c>
      <c r="E54">
        <v>4</v>
      </c>
    </row>
    <row r="55" spans="1:5" x14ac:dyDescent="0.3">
      <c r="A55" s="44" t="s">
        <v>76</v>
      </c>
      <c r="B55">
        <v>1</v>
      </c>
      <c r="D55" t="s">
        <v>55</v>
      </c>
      <c r="E55">
        <v>2</v>
      </c>
    </row>
    <row r="56" spans="1:5" x14ac:dyDescent="0.3">
      <c r="A56" s="43" t="s">
        <v>77</v>
      </c>
      <c r="B56">
        <v>9</v>
      </c>
      <c r="D56" t="s">
        <v>55</v>
      </c>
      <c r="E56">
        <v>9</v>
      </c>
    </row>
    <row r="57" spans="1:5" x14ac:dyDescent="0.3">
      <c r="A57" s="44" t="s">
        <v>50</v>
      </c>
      <c r="B57">
        <v>1</v>
      </c>
      <c r="D57" t="s">
        <v>53</v>
      </c>
      <c r="E57">
        <v>2</v>
      </c>
    </row>
    <row r="58" spans="1:5" x14ac:dyDescent="0.3">
      <c r="A58" s="44" t="s">
        <v>78</v>
      </c>
      <c r="B58">
        <v>3</v>
      </c>
      <c r="D58" t="s">
        <v>53</v>
      </c>
      <c r="E58">
        <v>1</v>
      </c>
    </row>
    <row r="59" spans="1:5" x14ac:dyDescent="0.3">
      <c r="A59" s="43" t="s">
        <v>79</v>
      </c>
      <c r="B59">
        <v>8</v>
      </c>
      <c r="D59" t="s">
        <v>43</v>
      </c>
      <c r="E59">
        <v>9</v>
      </c>
    </row>
    <row r="60" spans="1:5" x14ac:dyDescent="0.3">
      <c r="A60" s="44" t="s">
        <v>45</v>
      </c>
      <c r="B60">
        <v>6</v>
      </c>
      <c r="D60" t="s">
        <v>16</v>
      </c>
      <c r="E60">
        <v>3</v>
      </c>
    </row>
    <row r="61" spans="1:5" x14ac:dyDescent="0.3">
      <c r="A61" s="45" t="s">
        <v>82</v>
      </c>
      <c r="B61">
        <v>4</v>
      </c>
      <c r="D61" t="s">
        <v>43</v>
      </c>
      <c r="E61">
        <v>3</v>
      </c>
    </row>
    <row r="62" spans="1:5" x14ac:dyDescent="0.3">
      <c r="A62" s="43" t="s">
        <v>43</v>
      </c>
      <c r="B62">
        <v>3</v>
      </c>
      <c r="D62" t="s">
        <v>81</v>
      </c>
      <c r="E62">
        <v>1</v>
      </c>
    </row>
    <row r="63" spans="1:5" x14ac:dyDescent="0.3">
      <c r="A63" s="44" t="s">
        <v>1</v>
      </c>
      <c r="B63">
        <v>1</v>
      </c>
      <c r="D63" t="s">
        <v>79</v>
      </c>
      <c r="E63">
        <v>8</v>
      </c>
    </row>
    <row r="64" spans="1:5" x14ac:dyDescent="0.3">
      <c r="A64" s="43" t="s">
        <v>86</v>
      </c>
      <c r="B64">
        <v>1</v>
      </c>
      <c r="D64" t="s">
        <v>60</v>
      </c>
      <c r="E64">
        <v>2</v>
      </c>
    </row>
    <row r="65" spans="1:5" x14ac:dyDescent="0.3">
      <c r="A65" s="43" t="s">
        <v>30</v>
      </c>
      <c r="B65">
        <v>101</v>
      </c>
      <c r="D65" t="s">
        <v>99</v>
      </c>
      <c r="E65">
        <v>3</v>
      </c>
    </row>
    <row r="66" spans="1:5" x14ac:dyDescent="0.3">
      <c r="A66" s="49" t="s">
        <v>10</v>
      </c>
      <c r="B66" s="17">
        <v>1</v>
      </c>
      <c r="D66" s="56" t="s">
        <v>61</v>
      </c>
      <c r="E66">
        <v>1</v>
      </c>
    </row>
  </sheetData>
  <phoneticPr fontId="7" type="noConversion"/>
  <conditionalFormatting sqref="D1:E66">
    <cfRule type="duplicateValues" dxfId="3" priority="3"/>
  </conditionalFormatting>
  <conditionalFormatting sqref="H1">
    <cfRule type="duplicateValues" dxfId="2" priority="1"/>
  </conditionalFormatting>
  <conditionalFormatting sqref="H2:H38">
    <cfRule type="duplicateValues" dxfId="1" priority="6"/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DB80-1971-4579-BA72-002D30CE3DB1}">
  <dimension ref="B1:H65"/>
  <sheetViews>
    <sheetView workbookViewId="0">
      <selection activeCell="K17" sqref="K17"/>
    </sheetView>
  </sheetViews>
  <sheetFormatPr defaultRowHeight="14.4" x14ac:dyDescent="0.3"/>
  <cols>
    <col min="1" max="1" width="12.6640625" customWidth="1"/>
    <col min="2" max="2" width="8.88671875" hidden="1" customWidth="1"/>
    <col min="3" max="3" width="31.44140625" customWidth="1"/>
    <col min="7" max="7" width="94.33203125" customWidth="1"/>
    <col min="8" max="8" width="6.21875" customWidth="1"/>
  </cols>
  <sheetData>
    <row r="1" spans="3:8" x14ac:dyDescent="0.3">
      <c r="C1" s="52" t="s">
        <v>123</v>
      </c>
      <c r="D1" s="52" t="s">
        <v>75</v>
      </c>
    </row>
    <row r="2" spans="3:8" x14ac:dyDescent="0.3">
      <c r="C2" t="s">
        <v>26</v>
      </c>
      <c r="D2">
        <v>6</v>
      </c>
      <c r="G2" s="51" t="s">
        <v>124</v>
      </c>
      <c r="H2" s="51" t="s">
        <v>75</v>
      </c>
    </row>
    <row r="3" spans="3:8" x14ac:dyDescent="0.3">
      <c r="C3" t="s">
        <v>29</v>
      </c>
      <c r="D3">
        <v>9</v>
      </c>
      <c r="G3" t="s">
        <v>26</v>
      </c>
      <c r="H3">
        <f ca="1">SUMIF(C2:D31,Table29[[#This Row],[uniqe solution]],D2:D31)</f>
        <v>23</v>
      </c>
    </row>
    <row r="4" spans="3:8" x14ac:dyDescent="0.3">
      <c r="C4" t="s">
        <v>28</v>
      </c>
      <c r="D4">
        <v>5</v>
      </c>
      <c r="G4" t="s">
        <v>29</v>
      </c>
      <c r="H4">
        <f ca="1">SUMIF(C2:D31,Table29[[#This Row],[uniqe solution]],D2:D31)</f>
        <v>17</v>
      </c>
    </row>
    <row r="5" spans="3:8" x14ac:dyDescent="0.3">
      <c r="C5" t="s">
        <v>119</v>
      </c>
      <c r="D5">
        <v>1</v>
      </c>
      <c r="G5" t="s">
        <v>28</v>
      </c>
      <c r="H5">
        <f ca="1">SUMIF(C2:D31,Table29[[#This Row],[uniqe solution]],D2:D31)</f>
        <v>7</v>
      </c>
    </row>
    <row r="6" spans="3:8" x14ac:dyDescent="0.3">
      <c r="C6" t="s">
        <v>23</v>
      </c>
      <c r="D6">
        <v>2</v>
      </c>
      <c r="G6" t="s">
        <v>119</v>
      </c>
      <c r="H6">
        <f ca="1">SUMIF(C2:D31,Table29[[#This Row],[uniqe solution]],D2:D31)</f>
        <v>12</v>
      </c>
    </row>
    <row r="7" spans="3:8" x14ac:dyDescent="0.3">
      <c r="C7" t="s">
        <v>107</v>
      </c>
      <c r="D7">
        <v>2</v>
      </c>
      <c r="G7" t="s">
        <v>23</v>
      </c>
      <c r="H7">
        <f ca="1">SUMIF(C2:D31,Table29[[#This Row],[uniqe solution]],D2:D31)</f>
        <v>7</v>
      </c>
    </row>
    <row r="8" spans="3:8" x14ac:dyDescent="0.3">
      <c r="C8" t="s">
        <v>30</v>
      </c>
      <c r="D8">
        <v>13</v>
      </c>
      <c r="G8" t="s">
        <v>107</v>
      </c>
      <c r="H8">
        <f ca="1">SUMIF(C2:D31,Table29[[#This Row],[uniqe solution]],D2:D31)</f>
        <v>2</v>
      </c>
    </row>
    <row r="9" spans="3:8" x14ac:dyDescent="0.3">
      <c r="C9" t="s">
        <v>23</v>
      </c>
      <c r="D9">
        <v>3</v>
      </c>
      <c r="G9" t="s">
        <v>30</v>
      </c>
      <c r="H9">
        <f ca="1">SUMIF(C2:D31,Table29[[#This Row],[uniqe solution]],D2:D31)</f>
        <v>77</v>
      </c>
    </row>
    <row r="10" spans="3:8" x14ac:dyDescent="0.3">
      <c r="C10" t="s">
        <v>24</v>
      </c>
      <c r="D10">
        <v>2</v>
      </c>
      <c r="G10" t="s">
        <v>24</v>
      </c>
      <c r="H10">
        <f ca="1">SUMIF(C2:D31,Table29[[#This Row],[uniqe solution]],D2:D31)</f>
        <v>3</v>
      </c>
    </row>
    <row r="11" spans="3:8" x14ac:dyDescent="0.3">
      <c r="C11" t="s">
        <v>25</v>
      </c>
      <c r="D11">
        <v>2</v>
      </c>
      <c r="G11" t="s">
        <v>25</v>
      </c>
      <c r="H11">
        <f ca="1">SUMIF(C2:D31,Table29[[#This Row],[uniqe solution]],D2:D31)</f>
        <v>18</v>
      </c>
    </row>
    <row r="12" spans="3:8" x14ac:dyDescent="0.3">
      <c r="C12" t="s">
        <v>26</v>
      </c>
      <c r="D12">
        <v>17</v>
      </c>
      <c r="G12" t="s">
        <v>27</v>
      </c>
      <c r="H12">
        <f ca="1">SUMIF(C2:D31,Table29[[#This Row],[uniqe solution]],D2:D31)</f>
        <v>4</v>
      </c>
    </row>
    <row r="13" spans="3:8" x14ac:dyDescent="0.3">
      <c r="C13" t="s">
        <v>27</v>
      </c>
      <c r="D13">
        <v>2</v>
      </c>
      <c r="G13" t="s">
        <v>119</v>
      </c>
      <c r="H13">
        <f ca="1">SUMIF(C2:D31,Table29[[#This Row],[uniqe solution]],D2:D31)</f>
        <v>12</v>
      </c>
    </row>
    <row r="14" spans="3:8" x14ac:dyDescent="0.3">
      <c r="C14" t="s">
        <v>28</v>
      </c>
      <c r="D14">
        <v>2</v>
      </c>
      <c r="G14" t="s">
        <v>57</v>
      </c>
      <c r="H14">
        <f ca="1">SUMIF(C2:D31,Table29[[#This Row],[uniqe solution]],D2:D31)</f>
        <v>4</v>
      </c>
    </row>
    <row r="15" spans="3:8" x14ac:dyDescent="0.3">
      <c r="C15" t="s">
        <v>29</v>
      </c>
      <c r="D15">
        <v>5</v>
      </c>
      <c r="G15" t="s">
        <v>80</v>
      </c>
      <c r="H15">
        <f ca="1">SUMIF(C2:D31,Table29[[#This Row],[uniqe solution]],D2:D31)</f>
        <v>1</v>
      </c>
    </row>
    <row r="16" spans="3:8" x14ac:dyDescent="0.3">
      <c r="C16" t="s">
        <v>30</v>
      </c>
      <c r="D16">
        <v>32</v>
      </c>
      <c r="G16" t="s">
        <v>84</v>
      </c>
      <c r="H16">
        <f ca="1">SUMIF(C2:D31,Table29[[#This Row],[uniqe solution]],D2:D31)</f>
        <v>2</v>
      </c>
    </row>
    <row r="17" spans="3:8" x14ac:dyDescent="0.3">
      <c r="C17" t="s">
        <v>25</v>
      </c>
      <c r="D17">
        <v>11</v>
      </c>
    </row>
    <row r="18" spans="3:8" x14ac:dyDescent="0.3">
      <c r="C18" t="s">
        <v>119</v>
      </c>
      <c r="D18">
        <v>8</v>
      </c>
    </row>
    <row r="19" spans="3:8" x14ac:dyDescent="0.3">
      <c r="C19" t="s">
        <v>56</v>
      </c>
      <c r="D19">
        <v>1</v>
      </c>
    </row>
    <row r="20" spans="3:8" x14ac:dyDescent="0.3">
      <c r="C20" t="s">
        <v>57</v>
      </c>
      <c r="D20">
        <v>4</v>
      </c>
    </row>
    <row r="21" spans="3:8" x14ac:dyDescent="0.3">
      <c r="C21" t="s">
        <v>29</v>
      </c>
      <c r="D21">
        <v>1</v>
      </c>
    </row>
    <row r="22" spans="3:8" x14ac:dyDescent="0.3">
      <c r="C22" t="s">
        <v>59</v>
      </c>
      <c r="D22">
        <v>1</v>
      </c>
    </row>
    <row r="23" spans="3:8" x14ac:dyDescent="0.3">
      <c r="C23" t="s">
        <v>30</v>
      </c>
      <c r="D23">
        <v>18</v>
      </c>
    </row>
    <row r="24" spans="3:8" x14ac:dyDescent="0.3">
      <c r="C24" t="s">
        <v>80</v>
      </c>
      <c r="D24">
        <v>1</v>
      </c>
      <c r="G24" t="s">
        <v>122</v>
      </c>
      <c r="H24" t="s">
        <v>75</v>
      </c>
    </row>
    <row r="25" spans="3:8" x14ac:dyDescent="0.3">
      <c r="C25" t="s">
        <v>83</v>
      </c>
      <c r="D25">
        <v>5</v>
      </c>
      <c r="G25" t="s">
        <v>30</v>
      </c>
      <c r="H25">
        <v>77</v>
      </c>
    </row>
    <row r="26" spans="3:8" x14ac:dyDescent="0.3">
      <c r="C26" t="s">
        <v>119</v>
      </c>
      <c r="D26">
        <v>3</v>
      </c>
      <c r="G26" t="s">
        <v>26</v>
      </c>
      <c r="H26">
        <v>23</v>
      </c>
    </row>
    <row r="27" spans="3:8" x14ac:dyDescent="0.3">
      <c r="C27" t="s">
        <v>84</v>
      </c>
      <c r="D27">
        <v>2</v>
      </c>
      <c r="G27" t="s">
        <v>25</v>
      </c>
      <c r="H27">
        <v>18</v>
      </c>
    </row>
    <row r="28" spans="3:8" x14ac:dyDescent="0.3">
      <c r="C28" t="s">
        <v>59</v>
      </c>
      <c r="D28">
        <v>1</v>
      </c>
      <c r="G28" t="s">
        <v>29</v>
      </c>
      <c r="H28">
        <v>17</v>
      </c>
    </row>
    <row r="29" spans="3:8" x14ac:dyDescent="0.3">
      <c r="C29" t="s">
        <v>85</v>
      </c>
      <c r="D29">
        <v>2</v>
      </c>
      <c r="G29" t="s">
        <v>119</v>
      </c>
      <c r="H29">
        <v>12</v>
      </c>
    </row>
    <row r="30" spans="3:8" x14ac:dyDescent="0.3">
      <c r="C30" t="s">
        <v>29</v>
      </c>
      <c r="D30">
        <v>2</v>
      </c>
      <c r="G30" t="s">
        <v>23</v>
      </c>
      <c r="H30">
        <v>7</v>
      </c>
    </row>
    <row r="31" spans="3:8" x14ac:dyDescent="0.3">
      <c r="C31" t="s">
        <v>30</v>
      </c>
      <c r="D31">
        <v>14</v>
      </c>
      <c r="G31" t="s">
        <v>28</v>
      </c>
      <c r="H31">
        <v>7</v>
      </c>
    </row>
    <row r="32" spans="3:8" x14ac:dyDescent="0.3">
      <c r="G32" t="s">
        <v>57</v>
      </c>
      <c r="H32">
        <v>4</v>
      </c>
    </row>
    <row r="33" spans="7:8" x14ac:dyDescent="0.3">
      <c r="G33" t="s">
        <v>24</v>
      </c>
      <c r="H33">
        <v>3</v>
      </c>
    </row>
    <row r="34" spans="7:8" x14ac:dyDescent="0.3">
      <c r="G34" t="s">
        <v>27</v>
      </c>
      <c r="H34">
        <v>4</v>
      </c>
    </row>
    <row r="35" spans="7:8" x14ac:dyDescent="0.3">
      <c r="G35" t="s">
        <v>107</v>
      </c>
      <c r="H35">
        <v>2</v>
      </c>
    </row>
    <row r="36" spans="7:8" x14ac:dyDescent="0.3">
      <c r="G36" t="s">
        <v>84</v>
      </c>
      <c r="H36">
        <v>2</v>
      </c>
    </row>
    <row r="37" spans="7:8" x14ac:dyDescent="0.3">
      <c r="G37" t="s">
        <v>80</v>
      </c>
      <c r="H37">
        <v>1</v>
      </c>
    </row>
    <row r="43" spans="7:8" x14ac:dyDescent="0.3">
      <c r="G43" s="51" t="s">
        <v>125</v>
      </c>
      <c r="H43" s="51" t="s">
        <v>75</v>
      </c>
    </row>
    <row r="44" spans="7:8" x14ac:dyDescent="0.3">
      <c r="G44" s="46" t="s">
        <v>26</v>
      </c>
      <c r="H44" s="47">
        <v>27</v>
      </c>
    </row>
    <row r="45" spans="7:8" x14ac:dyDescent="0.3">
      <c r="G45" s="46" t="s">
        <v>25</v>
      </c>
      <c r="H45" s="47">
        <v>18</v>
      </c>
    </row>
    <row r="46" spans="7:8" x14ac:dyDescent="0.3">
      <c r="G46" s="46" t="s">
        <v>29</v>
      </c>
      <c r="H46" s="47">
        <v>17</v>
      </c>
    </row>
    <row r="47" spans="7:8" x14ac:dyDescent="0.3">
      <c r="G47" s="46" t="s">
        <v>119</v>
      </c>
      <c r="H47" s="47">
        <v>12</v>
      </c>
    </row>
    <row r="48" spans="7:8" x14ac:dyDescent="0.3">
      <c r="G48" s="46" t="s">
        <v>23</v>
      </c>
      <c r="H48" s="47">
        <v>7</v>
      </c>
    </row>
    <row r="49" spans="7:8" x14ac:dyDescent="0.3">
      <c r="G49" s="46" t="s">
        <v>28</v>
      </c>
      <c r="H49" s="47">
        <v>7</v>
      </c>
    </row>
    <row r="50" spans="7:8" x14ac:dyDescent="0.3">
      <c r="G50" s="46" t="s">
        <v>24</v>
      </c>
      <c r="H50" s="47">
        <v>3</v>
      </c>
    </row>
    <row r="51" spans="7:8" x14ac:dyDescent="0.3">
      <c r="G51" s="46" t="s">
        <v>27</v>
      </c>
      <c r="H51" s="47">
        <v>4</v>
      </c>
    </row>
    <row r="52" spans="7:8" x14ac:dyDescent="0.3">
      <c r="G52" s="46" t="s">
        <v>107</v>
      </c>
      <c r="H52" s="47">
        <v>2</v>
      </c>
    </row>
    <row r="53" spans="7:8" x14ac:dyDescent="0.3">
      <c r="G53" s="46" t="s">
        <v>84</v>
      </c>
      <c r="H53" s="47">
        <v>2</v>
      </c>
    </row>
    <row r="57" spans="7:8" x14ac:dyDescent="0.3">
      <c r="G57" s="51" t="s">
        <v>139</v>
      </c>
      <c r="H57" s="51" t="s">
        <v>75</v>
      </c>
    </row>
    <row r="58" spans="7:8" x14ac:dyDescent="0.3">
      <c r="G58" s="46" t="s">
        <v>25</v>
      </c>
      <c r="H58" s="47">
        <v>18</v>
      </c>
    </row>
    <row r="59" spans="7:8" x14ac:dyDescent="0.3">
      <c r="G59" s="46" t="s">
        <v>29</v>
      </c>
      <c r="H59" s="47">
        <v>17</v>
      </c>
    </row>
    <row r="60" spans="7:8" x14ac:dyDescent="0.3">
      <c r="G60" s="46" t="s">
        <v>119</v>
      </c>
      <c r="H60" s="47">
        <v>10</v>
      </c>
    </row>
    <row r="61" spans="7:8" x14ac:dyDescent="0.3">
      <c r="G61" s="46" t="s">
        <v>23</v>
      </c>
      <c r="H61" s="47">
        <v>7</v>
      </c>
    </row>
    <row r="62" spans="7:8" x14ac:dyDescent="0.3">
      <c r="G62" s="46" t="s">
        <v>24</v>
      </c>
      <c r="H62" s="47">
        <v>3</v>
      </c>
    </row>
    <row r="63" spans="7:8" x14ac:dyDescent="0.3">
      <c r="G63" s="46" t="s">
        <v>27</v>
      </c>
      <c r="H63" s="47">
        <v>4</v>
      </c>
    </row>
    <row r="64" spans="7:8" x14ac:dyDescent="0.3">
      <c r="G64" s="46" t="s">
        <v>107</v>
      </c>
      <c r="H64" s="47">
        <v>2</v>
      </c>
    </row>
    <row r="65" spans="7:8" x14ac:dyDescent="0.3">
      <c r="G65" s="46" t="s">
        <v>84</v>
      </c>
      <c r="H65" s="47">
        <v>2</v>
      </c>
    </row>
  </sheetData>
  <phoneticPr fontId="7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CB50-74C3-4794-850E-0485D9BD9206}">
  <dimension ref="A1:L51"/>
  <sheetViews>
    <sheetView workbookViewId="0">
      <selection sqref="A1:H1"/>
    </sheetView>
  </sheetViews>
  <sheetFormatPr defaultRowHeight="14.4" x14ac:dyDescent="0.3"/>
  <cols>
    <col min="1" max="1" width="29.21875" customWidth="1"/>
    <col min="2" max="2" width="15.109375" customWidth="1"/>
    <col min="3" max="3" width="14.21875" customWidth="1"/>
    <col min="4" max="4" width="61" customWidth="1"/>
    <col min="5" max="5" width="20.5546875" customWidth="1"/>
    <col min="6" max="6" width="15.21875" customWidth="1"/>
    <col min="7" max="7" width="12.77734375" customWidth="1"/>
    <col min="8" max="8" width="19.33203125" customWidth="1"/>
    <col min="11" max="11" width="15.21875" customWidth="1"/>
  </cols>
  <sheetData>
    <row r="1" spans="1:12" x14ac:dyDescent="0.3">
      <c r="A1" s="68" t="s">
        <v>159</v>
      </c>
      <c r="B1" s="68"/>
      <c r="C1" s="68"/>
      <c r="D1" s="68"/>
      <c r="E1" s="68"/>
      <c r="F1" s="68"/>
      <c r="G1" s="68"/>
      <c r="H1" s="68"/>
      <c r="K1" t="s">
        <v>160</v>
      </c>
    </row>
    <row r="2" spans="1:12" x14ac:dyDescent="0.3">
      <c r="E2" s="62"/>
      <c r="K2" t="s">
        <v>8</v>
      </c>
      <c r="L2">
        <v>25</v>
      </c>
    </row>
    <row r="3" spans="1:12" x14ac:dyDescent="0.3">
      <c r="E3" s="62"/>
      <c r="K3" t="s">
        <v>4</v>
      </c>
      <c r="L3">
        <v>23</v>
      </c>
    </row>
    <row r="4" spans="1:12" x14ac:dyDescent="0.3">
      <c r="E4" s="62"/>
      <c r="K4" t="s">
        <v>5</v>
      </c>
      <c r="L4">
        <v>18</v>
      </c>
    </row>
    <row r="5" spans="1:12" x14ac:dyDescent="0.3">
      <c r="E5" s="62"/>
    </row>
    <row r="6" spans="1:12" x14ac:dyDescent="0.3">
      <c r="A6" s="63" t="s">
        <v>161</v>
      </c>
      <c r="B6" t="s">
        <v>26</v>
      </c>
      <c r="C6" t="s">
        <v>152</v>
      </c>
      <c r="D6" t="s">
        <v>58</v>
      </c>
      <c r="E6" s="62" t="s">
        <v>23</v>
      </c>
      <c r="F6" t="s">
        <v>28</v>
      </c>
      <c r="G6" t="s">
        <v>107</v>
      </c>
      <c r="H6" t="s">
        <v>51</v>
      </c>
    </row>
    <row r="7" spans="1:12" x14ac:dyDescent="0.3">
      <c r="A7" t="s">
        <v>8</v>
      </c>
      <c r="B7">
        <v>6</v>
      </c>
      <c r="C7">
        <v>2</v>
      </c>
      <c r="E7" s="62"/>
    </row>
    <row r="8" spans="1:12" x14ac:dyDescent="0.3">
      <c r="A8" t="s">
        <v>4</v>
      </c>
      <c r="B8">
        <v>6</v>
      </c>
      <c r="C8">
        <v>1</v>
      </c>
      <c r="D8">
        <v>1</v>
      </c>
      <c r="E8" s="62">
        <v>1</v>
      </c>
    </row>
    <row r="9" spans="1:12" x14ac:dyDescent="0.3">
      <c r="A9" t="s">
        <v>5</v>
      </c>
      <c r="B9">
        <v>5</v>
      </c>
      <c r="D9">
        <v>1</v>
      </c>
      <c r="E9" s="62">
        <v>1</v>
      </c>
      <c r="F9">
        <v>1</v>
      </c>
      <c r="G9">
        <v>1</v>
      </c>
      <c r="H9">
        <v>1</v>
      </c>
    </row>
    <row r="10" spans="1:12" x14ac:dyDescent="0.3">
      <c r="E10" s="62"/>
    </row>
    <row r="11" spans="1:12" x14ac:dyDescent="0.3">
      <c r="E11" s="62"/>
    </row>
    <row r="12" spans="1:12" x14ac:dyDescent="0.3">
      <c r="E12" s="62"/>
    </row>
    <row r="13" spans="1:12" x14ac:dyDescent="0.3">
      <c r="E13" s="62"/>
    </row>
    <row r="14" spans="1:12" x14ac:dyDescent="0.3">
      <c r="E14" s="62"/>
    </row>
    <row r="15" spans="1:12" x14ac:dyDescent="0.3">
      <c r="A15" t="s">
        <v>153</v>
      </c>
      <c r="B15" t="s">
        <v>154</v>
      </c>
      <c r="C15" t="s">
        <v>75</v>
      </c>
      <c r="D15" t="s">
        <v>28</v>
      </c>
      <c r="E15" s="62"/>
    </row>
    <row r="16" spans="1:12" x14ac:dyDescent="0.3">
      <c r="A16" t="s">
        <v>8</v>
      </c>
      <c r="B16" t="s">
        <v>155</v>
      </c>
      <c r="C16">
        <v>2</v>
      </c>
      <c r="E16" s="62"/>
    </row>
    <row r="17" spans="1:8" x14ac:dyDescent="0.3">
      <c r="A17" t="s">
        <v>8</v>
      </c>
      <c r="B17" t="s">
        <v>142</v>
      </c>
      <c r="C17">
        <v>2</v>
      </c>
      <c r="E17" s="62"/>
    </row>
    <row r="18" spans="1:8" x14ac:dyDescent="0.3">
      <c r="A18" t="s">
        <v>8</v>
      </c>
      <c r="B18" t="s">
        <v>143</v>
      </c>
      <c r="C18">
        <v>3</v>
      </c>
      <c r="D18">
        <v>0</v>
      </c>
      <c r="E18" s="62"/>
    </row>
    <row r="19" spans="1:8" x14ac:dyDescent="0.3">
      <c r="A19" t="s">
        <v>8</v>
      </c>
      <c r="B19" t="s">
        <v>141</v>
      </c>
      <c r="C19">
        <v>18</v>
      </c>
      <c r="D19" s="10" t="s">
        <v>26</v>
      </c>
      <c r="E19" s="64"/>
    </row>
    <row r="20" spans="1:8" x14ac:dyDescent="0.3">
      <c r="D20" s="10" t="s">
        <v>152</v>
      </c>
      <c r="E20" s="64"/>
    </row>
    <row r="21" spans="1:8" x14ac:dyDescent="0.3">
      <c r="D21" t="s">
        <v>26</v>
      </c>
      <c r="E21" s="64"/>
    </row>
    <row r="22" spans="1:8" x14ac:dyDescent="0.3">
      <c r="D22" t="s">
        <v>26</v>
      </c>
      <c r="E22" s="65"/>
      <c r="H22" s="66"/>
    </row>
    <row r="23" spans="1:8" x14ac:dyDescent="0.3">
      <c r="D23" t="s">
        <v>26</v>
      </c>
      <c r="E23" s="64"/>
    </row>
    <row r="24" spans="1:8" x14ac:dyDescent="0.3">
      <c r="D24" t="s">
        <v>24</v>
      </c>
      <c r="E24" s="64"/>
      <c r="H24" s="67"/>
    </row>
    <row r="25" spans="1:8" x14ac:dyDescent="0.3">
      <c r="D25" t="s">
        <v>26</v>
      </c>
      <c r="E25" s="64"/>
    </row>
    <row r="26" spans="1:8" x14ac:dyDescent="0.3">
      <c r="D26" t="s">
        <v>26</v>
      </c>
      <c r="E26" s="64"/>
    </row>
    <row r="27" spans="1:8" x14ac:dyDescent="0.3">
      <c r="E27" s="62"/>
    </row>
    <row r="28" spans="1:8" x14ac:dyDescent="0.3">
      <c r="E28" s="62"/>
    </row>
    <row r="29" spans="1:8" x14ac:dyDescent="0.3">
      <c r="A29" t="s">
        <v>153</v>
      </c>
      <c r="B29" t="s">
        <v>154</v>
      </c>
      <c r="C29" t="s">
        <v>75</v>
      </c>
      <c r="D29" t="s">
        <v>28</v>
      </c>
      <c r="E29" s="62"/>
    </row>
    <row r="30" spans="1:8" x14ac:dyDescent="0.3">
      <c r="A30" t="s">
        <v>4</v>
      </c>
      <c r="B30" t="s">
        <v>155</v>
      </c>
      <c r="C30">
        <v>0</v>
      </c>
      <c r="E30" s="62"/>
    </row>
    <row r="31" spans="1:8" x14ac:dyDescent="0.3">
      <c r="A31" t="s">
        <v>4</v>
      </c>
      <c r="B31" t="s">
        <v>142</v>
      </c>
      <c r="C31">
        <v>5</v>
      </c>
      <c r="D31" s="2" t="s">
        <v>156</v>
      </c>
      <c r="E31" s="62"/>
    </row>
    <row r="32" spans="1:8" x14ac:dyDescent="0.3">
      <c r="A32" t="s">
        <v>4</v>
      </c>
      <c r="B32" t="s">
        <v>143</v>
      </c>
      <c r="C32">
        <v>0</v>
      </c>
      <c r="E32" s="62"/>
    </row>
    <row r="33" spans="1:5" x14ac:dyDescent="0.3">
      <c r="A33" t="s">
        <v>4</v>
      </c>
      <c r="B33" t="s">
        <v>141</v>
      </c>
      <c r="C33">
        <v>18</v>
      </c>
      <c r="D33" t="s">
        <v>26</v>
      </c>
      <c r="E33" s="62"/>
    </row>
    <row r="34" spans="1:5" x14ac:dyDescent="0.3">
      <c r="D34" t="s">
        <v>26</v>
      </c>
      <c r="E34" s="64"/>
    </row>
    <row r="35" spans="1:5" x14ac:dyDescent="0.3">
      <c r="D35" t="s">
        <v>26</v>
      </c>
      <c r="E35" s="65"/>
    </row>
    <row r="36" spans="1:5" x14ac:dyDescent="0.3">
      <c r="D36" t="s">
        <v>26</v>
      </c>
      <c r="E36" s="64"/>
    </row>
    <row r="37" spans="1:5" x14ac:dyDescent="0.3">
      <c r="D37" t="s">
        <v>26</v>
      </c>
      <c r="E37" s="64"/>
    </row>
    <row r="38" spans="1:5" x14ac:dyDescent="0.3">
      <c r="D38" t="s">
        <v>26</v>
      </c>
      <c r="E38" s="64"/>
    </row>
    <row r="39" spans="1:5" x14ac:dyDescent="0.3">
      <c r="D39" s="10" t="s">
        <v>23</v>
      </c>
      <c r="E39" s="62"/>
    </row>
    <row r="40" spans="1:5" x14ac:dyDescent="0.3">
      <c r="E40" s="62"/>
    </row>
    <row r="41" spans="1:5" x14ac:dyDescent="0.3">
      <c r="E41" s="62"/>
    </row>
    <row r="42" spans="1:5" x14ac:dyDescent="0.3">
      <c r="E42" s="62"/>
    </row>
    <row r="43" spans="1:5" x14ac:dyDescent="0.3">
      <c r="E43" s="62"/>
    </row>
    <row r="44" spans="1:5" x14ac:dyDescent="0.3">
      <c r="A44" t="s">
        <v>153</v>
      </c>
      <c r="B44" t="s">
        <v>154</v>
      </c>
      <c r="C44" t="s">
        <v>75</v>
      </c>
      <c r="D44" t="s">
        <v>28</v>
      </c>
      <c r="E44" s="62"/>
    </row>
    <row r="45" spans="1:5" x14ac:dyDescent="0.3">
      <c r="A45" t="s">
        <v>5</v>
      </c>
      <c r="B45" t="s">
        <v>155</v>
      </c>
      <c r="C45">
        <v>4</v>
      </c>
      <c r="D45" t="s">
        <v>157</v>
      </c>
      <c r="E45" s="62"/>
    </row>
    <row r="46" spans="1:5" x14ac:dyDescent="0.3">
      <c r="A46" t="s">
        <v>5</v>
      </c>
      <c r="B46" t="s">
        <v>142</v>
      </c>
      <c r="C46">
        <v>6</v>
      </c>
      <c r="D46" s="10" t="s">
        <v>51</v>
      </c>
      <c r="E46" s="62"/>
    </row>
    <row r="47" spans="1:5" x14ac:dyDescent="0.3">
      <c r="A47" t="s">
        <v>5</v>
      </c>
      <c r="D47" s="10" t="s">
        <v>158</v>
      </c>
      <c r="E47" s="62"/>
    </row>
    <row r="48" spans="1:5" x14ac:dyDescent="0.3">
      <c r="A48" t="s">
        <v>5</v>
      </c>
      <c r="B48" t="s">
        <v>143</v>
      </c>
      <c r="C48">
        <v>0</v>
      </c>
      <c r="E48" s="62"/>
    </row>
    <row r="49" spans="1:5" x14ac:dyDescent="0.3">
      <c r="A49" t="s">
        <v>5</v>
      </c>
      <c r="B49" t="s">
        <v>141</v>
      </c>
      <c r="C49">
        <v>8</v>
      </c>
      <c r="D49" s="10" t="s">
        <v>26</v>
      </c>
      <c r="E49" s="64"/>
    </row>
    <row r="50" spans="1:5" x14ac:dyDescent="0.3">
      <c r="D50" s="10" t="s">
        <v>26</v>
      </c>
      <c r="E50" s="62"/>
    </row>
    <row r="51" spans="1:5" x14ac:dyDescent="0.3">
      <c r="D51" s="10" t="s">
        <v>26</v>
      </c>
      <c r="E51" s="65"/>
    </row>
  </sheetData>
  <mergeCells count="1">
    <mergeCell ref="A1:H1"/>
  </mergeCells>
  <conditionalFormatting sqref="D19:D26">
    <cfRule type="duplicateValues" dxfId="0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cultural</vt:lpstr>
      <vt:lpstr>personal</vt:lpstr>
      <vt:lpstr>work Problems</vt:lpstr>
      <vt:lpstr>technical</vt:lpstr>
      <vt:lpstr>labels</vt:lpstr>
      <vt:lpstr>problems</vt:lpstr>
      <vt:lpstr>solution</vt:lpstr>
      <vt:lpstr>solutions of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 Mazkatli</dc:creator>
  <cp:lastModifiedBy>Manar Mazkatli</cp:lastModifiedBy>
  <dcterms:created xsi:type="dcterms:W3CDTF">2021-06-22T07:04:37Z</dcterms:created>
  <dcterms:modified xsi:type="dcterms:W3CDTF">2021-07-27T16:34:45Z</dcterms:modified>
</cp:coreProperties>
</file>